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192.168.0.199\新共有フォルダ\03 ■スポーツ部\★アマチュアスポーツ（MICE大会含む）\■アマスポーツ合宿（助成金）\R8年度\【要綱制定】\★合宿支援事業\"/>
    </mc:Choice>
  </mc:AlternateContent>
  <xr:revisionPtr revIDLastSave="0" documentId="13_ncr:1_{B6EDC84F-099B-45D6-A7D0-AE0E83C4BD68}" xr6:coauthVersionLast="47" xr6:coauthVersionMax="47" xr10:uidLastSave="{00000000-0000-0000-0000-000000000000}"/>
  <bookViews>
    <workbookView xWindow="-108" yWindow="-108" windowWidth="23256" windowHeight="12456" tabRatio="936" firstSheet="1" activeTab="1" xr2:uid="{6600CE72-45BB-4436-84E2-B952C3B1BD1C}"/>
  </bookViews>
  <sheets>
    <sheet name="リスト用" sheetId="10" state="hidden" r:id="rId1"/>
    <sheet name="申請書(様式第１号)" sheetId="1" r:id="rId2"/>
    <sheet name="変更申請書(様式第３号)" sheetId="16" r:id="rId3"/>
    <sheet name="実績報告書(様式第５号)" sheetId="17" r:id="rId4"/>
    <sheet name="合宿参加者名簿(1～30)" sheetId="11" r:id="rId5"/>
    <sheet name="合宿参加者名簿(31～)" sheetId="14" r:id="rId6"/>
    <sheet name="請求書(様式第９-１号)" sheetId="7" r:id="rId7"/>
    <sheet name="請求書(様式第９-２号)" sheetId="9" r:id="rId8"/>
  </sheets>
  <definedNames>
    <definedName name="_xlnm.Print_Area" localSheetId="4">'合宿参加者名簿(1～30)'!$A$1:$F$20</definedName>
    <definedName name="_xlnm.Print_Area" localSheetId="5">'合宿参加者名簿(31～)'!$A$1:$R$22</definedName>
    <definedName name="_xlnm.Print_Area" localSheetId="3">'実績報告書(様式第５号)'!$A$1:$R$46</definedName>
    <definedName name="_xlnm.Print_Area" localSheetId="1">'申請書(様式第１号)'!$A$1:$R$55</definedName>
    <definedName name="_xlnm.Print_Area" localSheetId="6">'請求書(様式第９-１号)'!$A$1:$R$29</definedName>
    <definedName name="_xlnm.Print_Area" localSheetId="7">'請求書(様式第９-２号)'!$A$1:$R$52</definedName>
    <definedName name="_xlnm.Print_Area" localSheetId="2">'変更申請書(様式第３号)'!$A$1:$R$32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7" i="9" l="1"/>
  <c r="J36" i="9"/>
  <c r="H37" i="9"/>
  <c r="H35" i="9"/>
  <c r="G31" i="17"/>
  <c r="F30" i="17"/>
  <c r="Q28" i="17"/>
  <c r="Q27" i="17"/>
  <c r="E28" i="17"/>
  <c r="E27" i="17"/>
  <c r="L24" i="17"/>
  <c r="D24" i="17"/>
  <c r="V4" i="17" s="1"/>
  <c r="F4" i="11"/>
  <c r="E4" i="11"/>
  <c r="A30" i="16"/>
  <c r="A29" i="16"/>
  <c r="A28" i="16"/>
  <c r="A27" i="16"/>
  <c r="A26" i="16"/>
  <c r="A25" i="16"/>
  <c r="A24" i="16"/>
  <c r="E24" i="16"/>
  <c r="L31" i="16"/>
  <c r="G31" i="16"/>
  <c r="F30" i="16"/>
  <c r="O29" i="16"/>
  <c r="Q28" i="16"/>
  <c r="Q27" i="16"/>
  <c r="E28" i="16"/>
  <c r="E27" i="16"/>
  <c r="G25" i="16"/>
  <c r="Y13" i="16" s="1"/>
  <c r="G26" i="16" s="1"/>
  <c r="Q24" i="16"/>
  <c r="O24" i="16"/>
  <c r="M24" i="16"/>
  <c r="I24" i="16"/>
  <c r="G24" i="16"/>
  <c r="V4" i="1"/>
  <c r="Y4" i="1" s="1" a="1"/>
  <c r="Y4" i="1" s="1"/>
  <c r="Q29" i="9"/>
  <c r="O29" i="9"/>
  <c r="M29" i="9"/>
  <c r="K35" i="9"/>
  <c r="J43" i="9"/>
  <c r="F32" i="17"/>
  <c r="D32" i="17"/>
  <c r="C2" i="11"/>
  <c r="F29" i="16"/>
  <c r="D29" i="16"/>
  <c r="L34" i="17"/>
  <c r="G34" i="17"/>
  <c r="G33" i="17"/>
  <c r="K32" i="17"/>
  <c r="L31" i="17"/>
  <c r="B6" i="17"/>
  <c r="K14" i="17"/>
  <c r="J14" i="17"/>
  <c r="K13" i="17"/>
  <c r="J13" i="17"/>
  <c r="H13" i="17"/>
  <c r="J11" i="17"/>
  <c r="H11" i="17"/>
  <c r="J10" i="17"/>
  <c r="K9" i="17"/>
  <c r="J9" i="17"/>
  <c r="H9" i="17"/>
  <c r="I8" i="17"/>
  <c r="L23" i="17"/>
  <c r="D23" i="17"/>
  <c r="A21" i="17"/>
  <c r="V14" i="17"/>
  <c r="V13" i="17"/>
  <c r="V12" i="17"/>
  <c r="V11" i="17"/>
  <c r="V10" i="17"/>
  <c r="V9" i="17"/>
  <c r="V8" i="17"/>
  <c r="V7" i="17"/>
  <c r="L24" i="16"/>
  <c r="D24" i="16"/>
  <c r="A21" i="16"/>
  <c r="I8" i="16"/>
  <c r="J9" i="16"/>
  <c r="H13" i="16"/>
  <c r="H11" i="16"/>
  <c r="H9" i="16"/>
  <c r="K14" i="16"/>
  <c r="K13" i="16"/>
  <c r="J14" i="16"/>
  <c r="J13" i="16"/>
  <c r="J11" i="16"/>
  <c r="J10" i="16"/>
  <c r="K9" i="16"/>
  <c r="B6" i="16"/>
  <c r="V12" i="16"/>
  <c r="V11" i="16"/>
  <c r="V10" i="16"/>
  <c r="V9" i="16"/>
  <c r="V8" i="16"/>
  <c r="V7" i="16"/>
  <c r="H29" i="1"/>
  <c r="AH8" i="1" a="1"/>
  <c r="AH8" i="1" s="1"/>
  <c r="F19" i="1" s="1"/>
  <c r="V14" i="1"/>
  <c r="V13" i="1"/>
  <c r="V12" i="1"/>
  <c r="V11" i="1"/>
  <c r="V10" i="1"/>
  <c r="V9" i="1"/>
  <c r="V8" i="1"/>
  <c r="V7" i="1"/>
  <c r="V4" i="16" l="1"/>
  <c r="Y4" i="16" s="1" a="1"/>
  <c r="Y4" i="16" s="1"/>
  <c r="AB8" i="1" a="1"/>
  <c r="AB8" i="1" s="1"/>
  <c r="V14" i="16"/>
  <c r="V13" i="16"/>
  <c r="AH8" i="16" a="1"/>
  <c r="AH8" i="16" s="1"/>
  <c r="F19" i="16" s="1"/>
  <c r="Y13" i="17"/>
  <c r="G26" i="17" s="1"/>
  <c r="H29" i="17"/>
  <c r="AH8" i="17" a="1"/>
  <c r="AH8" i="17" s="1"/>
  <c r="F19" i="17" s="1"/>
  <c r="AB4" i="17" a="1"/>
  <c r="AB4" i="17" s="1"/>
  <c r="Y4" i="17" a="1"/>
  <c r="Y4" i="17" s="1"/>
  <c r="AB7" i="17" a="1"/>
  <c r="AB7" i="17" s="1"/>
  <c r="H29" i="16"/>
  <c r="AB4" i="1" a="1"/>
  <c r="AB4" i="1" s="1"/>
  <c r="AC4" i="1" s="1"/>
  <c r="Y13" i="1"/>
  <c r="AB4" i="16" l="1" a="1"/>
  <c r="AB4" i="16" s="1"/>
  <c r="X10" i="17" a="1"/>
  <c r="X10" i="17" s="1"/>
  <c r="AC4" i="17"/>
  <c r="X11" i="17" a="1"/>
  <c r="X11" i="17" s="1"/>
  <c r="X9" i="17" a="1"/>
  <c r="X9" i="17" s="1"/>
  <c r="AB8" i="17" a="1"/>
  <c r="AB8" i="17" s="1"/>
  <c r="G26" i="1"/>
  <c r="AB7" i="16" l="1" a="1"/>
  <c r="AB7" i="16" s="1"/>
  <c r="Z11" i="17" a="1"/>
  <c r="Z11" i="17" s="1"/>
  <c r="Z9" i="17" a="1"/>
  <c r="Z9" i="17" s="1"/>
  <c r="Z10" i="17" a="1"/>
  <c r="Z10" i="17" s="1"/>
  <c r="X10" i="1" a="1"/>
  <c r="X10" i="1" s="1"/>
  <c r="Z10" i="1" s="1" a="1"/>
  <c r="Z10" i="1" s="1"/>
  <c r="X11" i="1" a="1"/>
  <c r="X11" i="1" s="1"/>
  <c r="Z11" i="1" s="1" a="1"/>
  <c r="Z11" i="1" s="1"/>
  <c r="X9" i="1" a="1"/>
  <c r="X9" i="1" s="1"/>
  <c r="Z9" i="1" s="1" a="1"/>
  <c r="Z9" i="1" s="1"/>
  <c r="AB7" i="1" a="1"/>
  <c r="AB7" i="1" s="1"/>
  <c r="X9" i="16" l="1" a="1"/>
  <c r="X9" i="16" s="1"/>
  <c r="X10" i="16" a="1"/>
  <c r="X10" i="16" s="1"/>
  <c r="X11" i="16" a="1"/>
  <c r="X11" i="16" s="1"/>
  <c r="AC4" i="16"/>
  <c r="Z9" i="16" s="1" a="1"/>
  <c r="Z9" i="16" s="1"/>
  <c r="AB8" i="16" a="1"/>
  <c r="AB8" i="16" s="1"/>
  <c r="AH7" i="17"/>
  <c r="F18" i="17" s="1"/>
  <c r="M18" i="17" s="1"/>
  <c r="AH7" i="1"/>
  <c r="F18" i="1" s="1"/>
  <c r="Z11" i="16" l="1" a="1"/>
  <c r="Z11" i="16" s="1"/>
  <c r="Z10" i="16" a="1"/>
  <c r="Z10" i="16" s="1"/>
  <c r="M18" i="1"/>
  <c r="AH9" i="1"/>
  <c r="AG10" i="1" s="1"/>
  <c r="AH9" i="17"/>
  <c r="AG10" i="17" s="1"/>
  <c r="AH7" i="16" l="1"/>
  <c r="F18" i="16" s="1"/>
  <c r="M18" i="16" s="1"/>
  <c r="AH9" i="16" l="1"/>
  <c r="AG10" i="16" s="1"/>
  <c r="K13" i="7" l="1"/>
  <c r="J13" i="7"/>
  <c r="K12" i="7"/>
  <c r="J12" i="7"/>
  <c r="H12" i="7"/>
  <c r="J10" i="7"/>
  <c r="H10" i="7"/>
  <c r="J9" i="7"/>
  <c r="K8" i="7"/>
  <c r="J8" i="7"/>
  <c r="H8" i="7"/>
  <c r="I7" i="7"/>
  <c r="G7" i="7"/>
  <c r="A10" i="9"/>
  <c r="A40" i="9"/>
  <c r="A15" i="7"/>
  <c r="D20" i="11"/>
  <c r="A21" i="1"/>
  <c r="B6" i="1"/>
  <c r="D22" i="14"/>
  <c r="L22" i="14"/>
  <c r="J22" i="14"/>
  <c r="P22" i="14"/>
  <c r="C1" i="14"/>
  <c r="F1" i="14" s="1"/>
  <c r="B1" i="14"/>
  <c r="E1" i="14" s="1"/>
  <c r="M2" i="14"/>
  <c r="M3" i="14" s="1"/>
  <c r="M4" i="14" s="1"/>
  <c r="M5" i="14" s="1"/>
  <c r="M6" i="14" s="1"/>
  <c r="M7" i="14" s="1"/>
  <c r="M8" i="14" s="1"/>
  <c r="M9" i="14" s="1"/>
  <c r="M10" i="14" s="1"/>
  <c r="M11" i="14" s="1"/>
  <c r="M12" i="14" s="1"/>
  <c r="M13" i="14" s="1"/>
  <c r="M14" i="14" s="1"/>
  <c r="M15" i="14" s="1"/>
  <c r="M16" i="14" s="1"/>
  <c r="M17" i="14" s="1"/>
  <c r="M18" i="14" s="1"/>
  <c r="M19" i="14" s="1"/>
  <c r="M20" i="14" s="1"/>
  <c r="M21" i="14" s="1"/>
  <c r="P2" i="14" s="1"/>
  <c r="P3" i="14" s="1"/>
  <c r="P4" i="14" s="1"/>
  <c r="P5" i="14" s="1"/>
  <c r="P6" i="14" s="1"/>
  <c r="P7" i="14" s="1"/>
  <c r="P8" i="14" s="1"/>
  <c r="P9" i="14" s="1"/>
  <c r="P10" i="14" s="1"/>
  <c r="P11" i="14" s="1"/>
  <c r="P12" i="14" s="1"/>
  <c r="P13" i="14" s="1"/>
  <c r="P14" i="14" s="1"/>
  <c r="P15" i="14" s="1"/>
  <c r="P16" i="14" s="1"/>
  <c r="P17" i="14" s="1"/>
  <c r="P18" i="14" s="1"/>
  <c r="P19" i="14" s="1"/>
  <c r="P20" i="14" s="1"/>
  <c r="P21" i="14" s="1"/>
  <c r="R1" i="14"/>
  <c r="Q1" i="14"/>
  <c r="A4" i="14"/>
  <c r="A5" i="14"/>
  <c r="A6" i="14" s="1"/>
  <c r="A7" i="14" s="1"/>
  <c r="A8" i="14" s="1"/>
  <c r="A9" i="14" s="1"/>
  <c r="A10" i="14" s="1"/>
  <c r="A11" i="14" s="1"/>
  <c r="A12" i="14" s="1"/>
  <c r="A13" i="14" s="1"/>
  <c r="A14" i="14" s="1"/>
  <c r="A15" i="14" s="1"/>
  <c r="A16" i="14" s="1"/>
  <c r="A17" i="14" s="1"/>
  <c r="A18" i="14" s="1"/>
  <c r="A19" i="14" s="1"/>
  <c r="A20" i="14" s="1"/>
  <c r="A21" i="14" s="1"/>
  <c r="D2" i="14" s="1"/>
  <c r="D3" i="14" s="1"/>
  <c r="D4" i="14" s="1"/>
  <c r="D5" i="14" s="1"/>
  <c r="D6" i="14" s="1"/>
  <c r="D7" i="14" s="1"/>
  <c r="D8" i="14" s="1"/>
  <c r="D9" i="14" s="1"/>
  <c r="D10" i="14" s="1"/>
  <c r="D11" i="14" s="1"/>
  <c r="D12" i="14" s="1"/>
  <c r="D13" i="14" s="1"/>
  <c r="D14" i="14" s="1"/>
  <c r="D15" i="14" s="1"/>
  <c r="D16" i="14" s="1"/>
  <c r="D17" i="14" s="1"/>
  <c r="D18" i="14" s="1"/>
  <c r="D19" i="14" s="1"/>
  <c r="D20" i="14" s="1"/>
  <c r="D21" i="14" s="1"/>
  <c r="G2" i="14" s="1"/>
  <c r="G3" i="14" s="1"/>
  <c r="G4" i="14" s="1"/>
  <c r="G5" i="14" s="1"/>
  <c r="G6" i="14" s="1"/>
  <c r="G7" i="14" s="1"/>
  <c r="G8" i="14" s="1"/>
  <c r="G9" i="14" s="1"/>
  <c r="G10" i="14" s="1"/>
  <c r="G11" i="14" s="1"/>
  <c r="G12" i="14" s="1"/>
  <c r="G13" i="14" s="1"/>
  <c r="G14" i="14" s="1"/>
  <c r="G15" i="14" s="1"/>
  <c r="G16" i="14" s="1"/>
  <c r="G17" i="14" s="1"/>
  <c r="G18" i="14" s="1"/>
  <c r="G19" i="14" s="1"/>
  <c r="G20" i="14" s="1"/>
  <c r="G21" i="14" s="1"/>
  <c r="J2" i="14" s="1"/>
  <c r="J3" i="14" s="1"/>
  <c r="J4" i="14" s="1"/>
  <c r="J5" i="14" s="1"/>
  <c r="J6" i="14" s="1"/>
  <c r="J7" i="14" s="1"/>
  <c r="J8" i="14" s="1"/>
  <c r="J9" i="14" s="1"/>
  <c r="J10" i="14" s="1"/>
  <c r="J11" i="14" s="1"/>
  <c r="J12" i="14" s="1"/>
  <c r="J13" i="14" s="1"/>
  <c r="J14" i="14" s="1"/>
  <c r="J15" i="14" s="1"/>
  <c r="J16" i="14" s="1"/>
  <c r="J17" i="14" s="1"/>
  <c r="J18" i="14" s="1"/>
  <c r="J19" i="14" s="1"/>
  <c r="J20" i="14" s="1"/>
  <c r="J21" i="14" s="1"/>
  <c r="A3" i="14"/>
  <c r="L1" i="14"/>
  <c r="K1" i="14"/>
  <c r="A2" i="14"/>
  <c r="A6" i="11"/>
  <c r="D6" i="11" s="1"/>
  <c r="A7" i="11"/>
  <c r="D7" i="11" s="1"/>
  <c r="A8" i="11"/>
  <c r="D8" i="11" s="1"/>
  <c r="A9" i="11"/>
  <c r="D9" i="11" s="1"/>
  <c r="A10" i="11"/>
  <c r="D10" i="11" s="1"/>
  <c r="A11" i="11"/>
  <c r="D11" i="11" s="1"/>
  <c r="A12" i="11"/>
  <c r="D12" i="11" s="1"/>
  <c r="A13" i="11"/>
  <c r="D13" i="11"/>
  <c r="A14" i="11"/>
  <c r="D14" i="11"/>
  <c r="A15" i="11"/>
  <c r="D15" i="11" s="1"/>
  <c r="A16" i="11"/>
  <c r="D16" i="11" s="1"/>
  <c r="A17" i="11"/>
  <c r="D17" i="11"/>
  <c r="A18" i="11"/>
  <c r="D18" i="11" s="1"/>
  <c r="A19" i="11"/>
  <c r="D19" i="11" s="1"/>
  <c r="A5" i="11"/>
  <c r="D5" i="11" s="1"/>
  <c r="F50" i="9"/>
  <c r="A50" i="9"/>
  <c r="A49" i="9"/>
  <c r="A48" i="9"/>
  <c r="A47" i="9"/>
  <c r="A46" i="9"/>
  <c r="A45" i="9"/>
  <c r="D43" i="9"/>
  <c r="D13" i="9"/>
  <c r="A16" i="9"/>
  <c r="K29" i="9"/>
  <c r="K2" i="7"/>
  <c r="F24" i="9"/>
  <c r="F23" i="9"/>
  <c r="E20" i="9"/>
  <c r="F19" i="9"/>
  <c r="E21" i="9"/>
  <c r="L23" i="1"/>
  <c r="D23" i="1"/>
  <c r="N30" i="1"/>
  <c r="I30" i="1"/>
  <c r="D30" i="1"/>
  <c r="A4" i="10"/>
  <c r="C23" i="9"/>
  <c r="C19" i="9"/>
  <c r="C21" i="9"/>
  <c r="R22"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KVCA182</author>
  </authors>
  <commentList>
    <comment ref="A5" authorId="0" shapeId="0" xr:uid="{3B9022CA-1E4A-421C-9523-88670D02216A}">
      <text>
        <r>
          <rPr>
            <b/>
            <sz val="9"/>
            <color indexed="81"/>
            <rFont val="MS P ゴシック"/>
            <family val="3"/>
            <charset val="128"/>
          </rPr>
          <t>こちらに始まりの数字を入力いただければ、後の番号は自動で入力されます。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KVCA182</author>
  </authors>
  <commentList>
    <comment ref="A2" authorId="0" shapeId="0" xr:uid="{A708D65C-E781-42B5-AEA2-F0720D615ED5}">
      <text>
        <r>
          <rPr>
            <b/>
            <sz val="9"/>
            <color indexed="81"/>
            <rFont val="MS P ゴシック"/>
            <family val="3"/>
            <charset val="128"/>
          </rPr>
          <t>こちらに始まりの数字を入力いただければ、後の番号は自動で入力されます。</t>
        </r>
      </text>
    </comment>
    <comment ref="G2" authorId="0" shapeId="0" xr:uid="{307E77BA-B0AF-4ED7-B0C8-077C0166E24A}">
      <text>
        <r>
          <rPr>
            <b/>
            <sz val="9"/>
            <color indexed="81"/>
            <rFont val="MS P ゴシック"/>
            <family val="3"/>
            <charset val="128"/>
          </rPr>
          <t>こちらに始まりの数字を入力いただければ、後の番号は自動で入力されます。</t>
        </r>
      </text>
    </comment>
    <comment ref="M2" authorId="0" shapeId="0" xr:uid="{C05313EB-05B7-4620-8E42-8C375A71C5F9}">
      <text>
        <r>
          <rPr>
            <b/>
            <sz val="9"/>
            <color indexed="81"/>
            <rFont val="MS P ゴシック"/>
            <family val="3"/>
            <charset val="128"/>
          </rPr>
          <t>こちらに始まりの数字を入力いただければ、後の番号は自動で入力されます。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<sst xmlns="http://schemas.openxmlformats.org/spreadsheetml/2006/main" count="369" uniqueCount="199">
  <si>
    <t>公益財団法人高知県観光コンベンション協会　会長 様</t>
    <rPh sb="0" eb="2">
      <t>コウエキ</t>
    </rPh>
    <rPh sb="2" eb="4">
      <t>ザイダン</t>
    </rPh>
    <rPh sb="4" eb="6">
      <t>ホウジン</t>
    </rPh>
    <rPh sb="6" eb="8">
      <t>コウチ</t>
    </rPh>
    <rPh sb="8" eb="9">
      <t>ケン</t>
    </rPh>
    <rPh sb="9" eb="11">
      <t>カンコウ</t>
    </rPh>
    <rPh sb="18" eb="20">
      <t>キョウカイ</t>
    </rPh>
    <rPh sb="21" eb="23">
      <t>カイチョウ</t>
    </rPh>
    <rPh sb="24" eb="25">
      <t>サマ</t>
    </rPh>
    <phoneticPr fontId="2"/>
  </si>
  <si>
    <t>代表者</t>
    <rPh sb="0" eb="3">
      <t>ダイヒョウシャ</t>
    </rPh>
    <phoneticPr fontId="2"/>
  </si>
  <si>
    <t>円</t>
    <rPh sb="0" eb="1">
      <t>エン</t>
    </rPh>
    <phoneticPr fontId="2"/>
  </si>
  <si>
    <t>記</t>
    <rPh sb="0" eb="1">
      <t>キ</t>
    </rPh>
    <phoneticPr fontId="2"/>
  </si>
  <si>
    <t>〒</t>
    <phoneticPr fontId="2"/>
  </si>
  <si>
    <t>名称</t>
    <rPh sb="0" eb="2">
      <t>メイショウ</t>
    </rPh>
    <phoneticPr fontId="2"/>
  </si>
  <si>
    <t>競技種目</t>
    <rPh sb="0" eb="2">
      <t>キョウギ</t>
    </rPh>
    <rPh sb="2" eb="4">
      <t>シュモク</t>
    </rPh>
    <phoneticPr fontId="2"/>
  </si>
  <si>
    <t>旅行会社の仲介</t>
    <rPh sb="0" eb="4">
      <t>リョコウカイシャ</t>
    </rPh>
    <rPh sb="5" eb="7">
      <t>チュウカイ</t>
    </rPh>
    <phoneticPr fontId="2"/>
  </si>
  <si>
    <t>過去３年間の
合宿実施地域
(都道府県)</t>
    <rPh sb="0" eb="2">
      <t>カコ</t>
    </rPh>
    <rPh sb="3" eb="5">
      <t>ネンカン</t>
    </rPh>
    <phoneticPr fontId="2"/>
  </si>
  <si>
    <t>印</t>
    <rPh sb="0" eb="1">
      <t>イン</t>
    </rPh>
    <phoneticPr fontId="2"/>
  </si>
  <si>
    <t>令和８年度</t>
    <phoneticPr fontId="2"/>
  </si>
  <si>
    <t>～</t>
    <phoneticPr fontId="2"/>
  </si>
  <si>
    <t>職・氏名</t>
    <rPh sb="0" eb="1">
      <t>ショク</t>
    </rPh>
    <rPh sb="2" eb="4">
      <t>シメイ</t>
    </rPh>
    <phoneticPr fontId="2"/>
  </si>
  <si>
    <t>助成金額</t>
    <rPh sb="0" eb="4">
      <t>ジョセイキンガク</t>
    </rPh>
    <phoneticPr fontId="2"/>
  </si>
  <si>
    <t>合計</t>
    <rPh sb="0" eb="2">
      <t>ゴウケイ</t>
    </rPh>
    <phoneticPr fontId="2"/>
  </si>
  <si>
    <t>TEL / e-mail</t>
    <phoneticPr fontId="2"/>
  </si>
  <si>
    <t>旅行会社名</t>
    <rPh sb="0" eb="4">
      <t>リョコウカイシャ</t>
    </rPh>
    <rPh sb="4" eb="5">
      <t>メイ</t>
    </rPh>
    <phoneticPr fontId="2"/>
  </si>
  <si>
    <t>仲介旅行会社
担当者情報</t>
    <rPh sb="0" eb="2">
      <t>チュウカイ</t>
    </rPh>
    <rPh sb="2" eb="4">
      <t>リョコウ</t>
    </rPh>
    <rPh sb="4" eb="6">
      <t>カイシャ</t>
    </rPh>
    <rPh sb="7" eb="10">
      <t>タントウシャ</t>
    </rPh>
    <rPh sb="10" eb="12">
      <t>ジョウホウ</t>
    </rPh>
    <phoneticPr fontId="2"/>
  </si>
  <si>
    <t>□</t>
  </si>
  <si>
    <t>□</t>
    <phoneticPr fontId="2"/>
  </si>
  <si>
    <t>宿泊施設もしくはスポーツ施設の予約(もしくは仮予約)が確認できる「予約確認票」等</t>
    <rPh sb="0" eb="4">
      <t>シュクハクシセツ</t>
    </rPh>
    <rPh sb="12" eb="14">
      <t>シセツ</t>
    </rPh>
    <rPh sb="15" eb="17">
      <t>ヨヤク</t>
    </rPh>
    <rPh sb="22" eb="25">
      <t>カリヨヤク</t>
    </rPh>
    <rPh sb="27" eb="29">
      <t>カクニン</t>
    </rPh>
    <rPh sb="33" eb="35">
      <t>ヨヤク</t>
    </rPh>
    <rPh sb="35" eb="38">
      <t>カクニンヒョウ</t>
    </rPh>
    <rPh sb="39" eb="40">
      <t>トウ</t>
    </rPh>
    <phoneticPr fontId="2"/>
  </si>
  <si>
    <t>≪注意≫　申請者の代表者について</t>
    <rPh sb="1" eb="3">
      <t>チュウイ</t>
    </rPh>
    <rPh sb="5" eb="8">
      <t>シンセイシャ</t>
    </rPh>
    <rPh sb="9" eb="12">
      <t>ダイヒョウシャ</t>
    </rPh>
    <phoneticPr fontId="2"/>
  </si>
  <si>
    <t>申請者の代表者となり得る者については下記のとおりとします。</t>
    <rPh sb="0" eb="2">
      <t>シンセイ</t>
    </rPh>
    <rPh sb="2" eb="3">
      <t>シャ</t>
    </rPh>
    <rPh sb="4" eb="7">
      <t>ダイヒョウシャ</t>
    </rPh>
    <rPh sb="10" eb="11">
      <t>エ</t>
    </rPh>
    <rPh sb="12" eb="13">
      <t>モノ</t>
    </rPh>
    <rPh sb="18" eb="20">
      <t>カキ</t>
    </rPh>
    <phoneticPr fontId="2"/>
  </si>
  <si>
    <t>区分</t>
    <rPh sb="0" eb="2">
      <t>クブン</t>
    </rPh>
    <phoneticPr fontId="2"/>
  </si>
  <si>
    <t>押印</t>
    <rPh sb="0" eb="2">
      <t>オウイン</t>
    </rPh>
    <phoneticPr fontId="2"/>
  </si>
  <si>
    <t>日本代表チーム及び
国外の代表チーム</t>
    <rPh sb="0" eb="4">
      <t>ニホンダイヒョウ</t>
    </rPh>
    <rPh sb="7" eb="8">
      <t>オヨ</t>
    </rPh>
    <rPh sb="10" eb="12">
      <t>コクガイ</t>
    </rPh>
    <rPh sb="13" eb="15">
      <t>ダイヒョウ</t>
    </rPh>
    <phoneticPr fontId="2"/>
  </si>
  <si>
    <t>学校が公認するスポーツ団体、
又はその他の団体</t>
    <rPh sb="0" eb="2">
      <t>ガッコウ</t>
    </rPh>
    <rPh sb="3" eb="5">
      <t>コウニン</t>
    </rPh>
    <rPh sb="11" eb="13">
      <t>ダンタイ</t>
    </rPh>
    <rPh sb="15" eb="16">
      <t>マタ</t>
    </rPh>
    <rPh sb="19" eb="20">
      <t>タ</t>
    </rPh>
    <rPh sb="21" eb="23">
      <t>ダンタイ</t>
    </rPh>
    <phoneticPr fontId="2"/>
  </si>
  <si>
    <t>競技団体の法人代表者</t>
    <rPh sb="0" eb="4">
      <t>キョウギダンタイ</t>
    </rPh>
    <rPh sb="5" eb="7">
      <t>ホウジン</t>
    </rPh>
    <rPh sb="7" eb="10">
      <t>ダイヒョウシャ</t>
    </rPh>
    <phoneticPr fontId="2"/>
  </si>
  <si>
    <t>スポーツ団体運営の責任者(※)</t>
    <rPh sb="4" eb="8">
      <t>ダンタイウンエイ</t>
    </rPh>
    <rPh sb="9" eb="12">
      <t>セキニンシャ</t>
    </rPh>
    <phoneticPr fontId="2"/>
  </si>
  <si>
    <t>法人代表者またはスポーツ団体運営の責任者(※)</t>
    <rPh sb="0" eb="5">
      <t>ホウジンダイヒョウシャ</t>
    </rPh>
    <rPh sb="12" eb="14">
      <t>ダンタイ</t>
    </rPh>
    <rPh sb="14" eb="16">
      <t>ウンエイ</t>
    </rPh>
    <rPh sb="17" eb="20">
      <t>セキニンシャ</t>
    </rPh>
    <phoneticPr fontId="2"/>
  </si>
  <si>
    <r>
      <t xml:space="preserve">必要添付書類
</t>
    </r>
    <r>
      <rPr>
        <b/>
        <sz val="8"/>
        <color theme="1"/>
        <rFont val="BIZ UDP明朝 Medium"/>
        <family val="1"/>
        <charset val="128"/>
      </rPr>
      <t>書類郵送前に
書類がお揃いか
ご確認ください</t>
    </r>
    <rPh sb="0" eb="6">
      <t>ヒツヨウテンプショルイ</t>
    </rPh>
    <rPh sb="8" eb="10">
      <t>ショルイ</t>
    </rPh>
    <rPh sb="10" eb="12">
      <t>ユウソウ</t>
    </rPh>
    <rPh sb="12" eb="13">
      <t>マエ</t>
    </rPh>
    <rPh sb="15" eb="17">
      <t>ショルイ</t>
    </rPh>
    <rPh sb="19" eb="20">
      <t>ソロ</t>
    </rPh>
    <rPh sb="24" eb="26">
      <t>カクニン</t>
    </rPh>
    <phoneticPr fontId="2"/>
  </si>
  <si>
    <t>支店・部署・氏名</t>
    <rPh sb="0" eb="2">
      <t>シテン</t>
    </rPh>
    <rPh sb="3" eb="5">
      <t>ブショ</t>
    </rPh>
    <rPh sb="6" eb="8">
      <t>シメイ</t>
    </rPh>
    <phoneticPr fontId="2"/>
  </si>
  <si>
    <t>　本書記載内容に不備・虚偽はなく、要綱等を遵守します。</t>
    <phoneticPr fontId="2"/>
  </si>
  <si>
    <t>様式第３号</t>
    <rPh sb="0" eb="2">
      <t>ヨウシキ</t>
    </rPh>
    <rPh sb="2" eb="3">
      <t>ダイ</t>
    </rPh>
    <rPh sb="4" eb="5">
      <t>ゴウ</t>
    </rPh>
    <phoneticPr fontId="2"/>
  </si>
  <si>
    <t>変更内容</t>
    <rPh sb="0" eb="4">
      <t>ヘンコウナイヨウ</t>
    </rPh>
    <phoneticPr fontId="2"/>
  </si>
  <si>
    <t>変更理由</t>
    <rPh sb="0" eb="4">
      <t>ヘンコウリユウ</t>
    </rPh>
    <phoneticPr fontId="2"/>
  </si>
  <si>
    <t>宿泊施設</t>
    <rPh sb="0" eb="2">
      <t>シュクハク</t>
    </rPh>
    <rPh sb="2" eb="4">
      <t>シセツ</t>
    </rPh>
    <phoneticPr fontId="2"/>
  </si>
  <si>
    <t>延べ宿泊数</t>
    <rPh sb="0" eb="1">
      <t>ノ</t>
    </rPh>
    <rPh sb="2" eb="5">
      <t>シュクハクスウ</t>
    </rPh>
    <phoneticPr fontId="2"/>
  </si>
  <si>
    <t>実際に合宿へ参加した申請団体員の名簿(監督・コーチ等含む)（様式第11号）</t>
    <rPh sb="0" eb="2">
      <t>ジッサイ</t>
    </rPh>
    <rPh sb="3" eb="5">
      <t>ガッシュク</t>
    </rPh>
    <rPh sb="6" eb="8">
      <t>サンカ</t>
    </rPh>
    <rPh sb="10" eb="14">
      <t>シンセイダンタイ</t>
    </rPh>
    <rPh sb="14" eb="15">
      <t>イン</t>
    </rPh>
    <rPh sb="16" eb="18">
      <t>メイボ</t>
    </rPh>
    <rPh sb="19" eb="21">
      <t>カントク</t>
    </rPh>
    <rPh sb="25" eb="26">
      <t>トウ</t>
    </rPh>
    <rPh sb="26" eb="27">
      <t>フク</t>
    </rPh>
    <rPh sb="30" eb="33">
      <t>ヨウシキダイ</t>
    </rPh>
    <rPh sb="35" eb="36">
      <t>ゴウ</t>
    </rPh>
    <phoneticPr fontId="2"/>
  </si>
  <si>
    <t>なお、所定の様式に準じた形式である場合、これに代えて提出できることとする。</t>
    <rPh sb="3" eb="5">
      <t>ショテイ</t>
    </rPh>
    <rPh sb="6" eb="8">
      <t>ヨウシキ</t>
    </rPh>
    <rPh sb="9" eb="10">
      <t>ジュン</t>
    </rPh>
    <rPh sb="12" eb="14">
      <t>ケイシキ</t>
    </rPh>
    <rPh sb="17" eb="19">
      <t>バアイ</t>
    </rPh>
    <rPh sb="23" eb="24">
      <t>カ</t>
    </rPh>
    <rPh sb="26" eb="28">
      <t>テイシュツ</t>
    </rPh>
    <phoneticPr fontId="2"/>
  </si>
  <si>
    <t>合宿の様子が分かる写真</t>
    <rPh sb="0" eb="2">
      <t>ガッシュク</t>
    </rPh>
    <rPh sb="3" eb="5">
      <t>ヨウス</t>
    </rPh>
    <rPh sb="6" eb="7">
      <t>ワ</t>
    </rPh>
    <rPh sb="9" eb="11">
      <t>シャシン</t>
    </rPh>
    <phoneticPr fontId="2"/>
  </si>
  <si>
    <t>合宿アンケート</t>
    <rPh sb="0" eb="2">
      <t>ガッシュク</t>
    </rPh>
    <phoneticPr fontId="2"/>
  </si>
  <si>
    <t>様式第５号</t>
    <rPh sb="0" eb="2">
      <t>ヨウシキ</t>
    </rPh>
    <rPh sb="2" eb="3">
      <t>ダイ</t>
    </rPh>
    <rPh sb="4" eb="5">
      <t>ゴウ</t>
    </rPh>
    <phoneticPr fontId="2"/>
  </si>
  <si>
    <t>様式第９-１号</t>
    <rPh sb="0" eb="2">
      <t>ヨウシキ</t>
    </rPh>
    <rPh sb="2" eb="3">
      <t>ダイ</t>
    </rPh>
    <rPh sb="6" eb="7">
      <t>ゴウ</t>
    </rPh>
    <phoneticPr fontId="2"/>
  </si>
  <si>
    <t>高知県スポーツ合宿支援事業助成金請求書</t>
    <rPh sb="16" eb="19">
      <t>セイキュウショ</t>
    </rPh>
    <phoneticPr fontId="2"/>
  </si>
  <si>
    <t>助成金請求額　　金</t>
    <rPh sb="0" eb="3">
      <t>ジョセイキン</t>
    </rPh>
    <rPh sb="3" eb="5">
      <t>セイキュウ</t>
    </rPh>
    <rPh sb="5" eb="6">
      <t>ガク</t>
    </rPh>
    <rPh sb="8" eb="9">
      <t>キン</t>
    </rPh>
    <phoneticPr fontId="2"/>
  </si>
  <si>
    <t>振　込　口　座</t>
    <rPh sb="0" eb="1">
      <t>シン</t>
    </rPh>
    <rPh sb="2" eb="3">
      <t>コ</t>
    </rPh>
    <rPh sb="4" eb="5">
      <t>クチ</t>
    </rPh>
    <rPh sb="6" eb="7">
      <t>ザ</t>
    </rPh>
    <phoneticPr fontId="2"/>
  </si>
  <si>
    <t>金融機関名</t>
    <rPh sb="0" eb="4">
      <t>キンユウキカン</t>
    </rPh>
    <rPh sb="4" eb="5">
      <t>メイ</t>
    </rPh>
    <phoneticPr fontId="2"/>
  </si>
  <si>
    <t>支店名</t>
    <rPh sb="0" eb="3">
      <t>シテンメイ</t>
    </rPh>
    <phoneticPr fontId="2"/>
  </si>
  <si>
    <t>預金種目</t>
    <rPh sb="0" eb="4">
      <t>ヨキンシュモク</t>
    </rPh>
    <phoneticPr fontId="2"/>
  </si>
  <si>
    <t>口座番号</t>
    <rPh sb="0" eb="4">
      <t>コウザバンゴウ</t>
    </rPh>
    <phoneticPr fontId="2"/>
  </si>
  <si>
    <t>(フリガナ)</t>
    <phoneticPr fontId="2"/>
  </si>
  <si>
    <t>代理人</t>
  </si>
  <si>
    <t>代理人</t>
    <rPh sb="0" eb="3">
      <t>ダイリニン</t>
    </rPh>
    <phoneticPr fontId="2"/>
  </si>
  <si>
    <t>様式第９-２号</t>
    <rPh sb="0" eb="2">
      <t>ヨウシキ</t>
    </rPh>
    <rPh sb="2" eb="3">
      <t>ダイ</t>
    </rPh>
    <rPh sb="6" eb="7">
      <t>ゴウ</t>
    </rPh>
    <phoneticPr fontId="2"/>
  </si>
  <si>
    <t>様式第10号</t>
    <rPh sb="0" eb="2">
      <t>ヨウシキ</t>
    </rPh>
    <rPh sb="2" eb="3">
      <t>ダイ</t>
    </rPh>
    <rPh sb="5" eb="6">
      <t>ゴウ</t>
    </rPh>
    <phoneticPr fontId="2"/>
  </si>
  <si>
    <t>申請人</t>
    <rPh sb="0" eb="3">
      <t>シンセイニン</t>
    </rPh>
    <phoneticPr fontId="2"/>
  </si>
  <si>
    <t>委　任　状</t>
    <rPh sb="0" eb="1">
      <t>イ</t>
    </rPh>
    <rPh sb="2" eb="3">
      <t>ニン</t>
    </rPh>
    <rPh sb="4" eb="5">
      <t>ジョウ</t>
    </rPh>
    <phoneticPr fontId="2"/>
  </si>
  <si>
    <t>令和</t>
    <rPh sb="0" eb="2">
      <t>レイワ</t>
    </rPh>
    <phoneticPr fontId="2"/>
  </si>
  <si>
    <t>年</t>
    <rPh sb="0" eb="1">
      <t>ネン</t>
    </rPh>
    <phoneticPr fontId="2"/>
  </si>
  <si>
    <t>月</t>
    <rPh sb="0" eb="1">
      <t>ツキ</t>
    </rPh>
    <phoneticPr fontId="2"/>
  </si>
  <si>
    <t>日</t>
    <rPh sb="0" eb="1">
      <t>ヒ</t>
    </rPh>
    <phoneticPr fontId="2"/>
  </si>
  <si>
    <t>有</t>
    <rPh sb="0" eb="1">
      <t>アリ</t>
    </rPh>
    <phoneticPr fontId="2"/>
  </si>
  <si>
    <t>無</t>
    <rPh sb="0" eb="1">
      <t>ナ</t>
    </rPh>
    <phoneticPr fontId="2"/>
  </si>
  <si>
    <t>人</t>
    <rPh sb="0" eb="1">
      <t>ヒト</t>
    </rPh>
    <phoneticPr fontId="2"/>
  </si>
  <si>
    <t>延べ</t>
    <rPh sb="0" eb="1">
      <t>ノ</t>
    </rPh>
    <phoneticPr fontId="2"/>
  </si>
  <si>
    <t>令和８年度</t>
    <rPh sb="0" eb="2">
      <t>レイワ</t>
    </rPh>
    <rPh sb="3" eb="5">
      <t>ネンド</t>
    </rPh>
    <phoneticPr fontId="2"/>
  </si>
  <si>
    <t>令和７年度</t>
    <rPh sb="0" eb="2">
      <t>レイワ</t>
    </rPh>
    <rPh sb="3" eb="5">
      <t>ネンド</t>
    </rPh>
    <phoneticPr fontId="2"/>
  </si>
  <si>
    <t>令和６年度</t>
    <rPh sb="0" eb="2">
      <t>レイワ</t>
    </rPh>
    <rPh sb="3" eb="5">
      <t>ネンド</t>
    </rPh>
    <phoneticPr fontId="2"/>
  </si>
  <si>
    <t>令和５年度</t>
    <rPh sb="0" eb="2">
      <t>レイワ</t>
    </rPh>
    <rPh sb="3" eb="5">
      <t>ネンド</t>
    </rPh>
    <phoneticPr fontId="2"/>
  </si>
  <si>
    <t>　本届の記載内容に不備・虚偽はなく、要綱等を遵守します。</t>
    <rPh sb="2" eb="3">
      <t>トドケ</t>
    </rPh>
    <phoneticPr fontId="2"/>
  </si>
  <si>
    <r>
      <t xml:space="preserve">必要添付書類
</t>
    </r>
    <r>
      <rPr>
        <b/>
        <sz val="8"/>
        <color theme="1"/>
        <rFont val="BIZ UDP明朝 Medium"/>
        <family val="1"/>
        <charset val="128"/>
      </rPr>
      <t>申請書類の提出・
郵送前に書類が
お揃いになっているか
ご確認ください。</t>
    </r>
    <rPh sb="0" eb="6">
      <t>ヒツヨウテンプショルイ</t>
    </rPh>
    <rPh sb="8" eb="10">
      <t>シンセイ</t>
    </rPh>
    <rPh sb="10" eb="12">
      <t>ショルイ</t>
    </rPh>
    <rPh sb="13" eb="15">
      <t>テイシュツ</t>
    </rPh>
    <rPh sb="17" eb="19">
      <t>ユウソウ</t>
    </rPh>
    <rPh sb="19" eb="20">
      <t>マエ</t>
    </rPh>
    <rPh sb="21" eb="23">
      <t>ショルイ</t>
    </rPh>
    <rPh sb="26" eb="27">
      <t>ソロ</t>
    </rPh>
    <rPh sb="37" eb="39">
      <t>カクニン</t>
    </rPh>
    <phoneticPr fontId="2"/>
  </si>
  <si>
    <t>職：</t>
    <rPh sb="0" eb="1">
      <t>ショク</t>
    </rPh>
    <phoneticPr fontId="2"/>
  </si>
  <si>
    <t>氏名：</t>
    <rPh sb="0" eb="2">
      <t>シメイ</t>
    </rPh>
    <phoneticPr fontId="2"/>
  </si>
  <si>
    <t>チーム種別</t>
    <rPh sb="3" eb="5">
      <t>シュベツ</t>
    </rPh>
    <phoneticPr fontId="2"/>
  </si>
  <si>
    <t>助成金算出</t>
    <rPh sb="0" eb="3">
      <t>ジョセイキン</t>
    </rPh>
    <rPh sb="3" eb="5">
      <t>サンシュツ</t>
    </rPh>
    <phoneticPr fontId="2"/>
  </si>
  <si>
    <t>助成限度額</t>
    <rPh sb="0" eb="5">
      <t>ジョセイゲンドガク</t>
    </rPh>
    <phoneticPr fontId="2"/>
  </si>
  <si>
    <t>日本代表チーム</t>
    <rPh sb="0" eb="4">
      <t>ニホンダイヒョウ</t>
    </rPh>
    <phoneticPr fontId="2"/>
  </si>
  <si>
    <t>国外代表チーム</t>
    <rPh sb="0" eb="4">
      <t>コクガイダイヒョウ</t>
    </rPh>
    <phoneticPr fontId="2"/>
  </si>
  <si>
    <t>トップリーグチーム</t>
    <phoneticPr fontId="2"/>
  </si>
  <si>
    <t>社会人チーム</t>
    <rPh sb="0" eb="3">
      <t>シャカイジン</t>
    </rPh>
    <phoneticPr fontId="2"/>
  </si>
  <si>
    <t>学生チーム</t>
    <rPh sb="0" eb="1">
      <t>ガクセイ</t>
    </rPh>
    <phoneticPr fontId="2"/>
  </si>
  <si>
    <t>算出上の宿泊限度数</t>
    <rPh sb="0" eb="2">
      <t>サンシュツ</t>
    </rPh>
    <rPh sb="2" eb="3">
      <t>ジョウ</t>
    </rPh>
    <rPh sb="4" eb="6">
      <t>シュクハク</t>
    </rPh>
    <rPh sb="6" eb="8">
      <t>ゲンド</t>
    </rPh>
    <phoneticPr fontId="2"/>
  </si>
  <si>
    <t>算出助成金額</t>
    <rPh sb="0" eb="6">
      <t>サンシュツジョセイキンガク</t>
    </rPh>
    <phoneticPr fontId="2"/>
  </si>
  <si>
    <t>請求助成金額</t>
    <rPh sb="0" eb="2">
      <t>セイキュウ</t>
    </rPh>
    <rPh sb="2" eb="6">
      <t>ジョセイキンガク</t>
    </rPh>
    <phoneticPr fontId="2"/>
  </si>
  <si>
    <t>合　計</t>
    <rPh sb="0" eb="1">
      <t>ゴウ</t>
    </rPh>
    <rPh sb="2" eb="3">
      <t>ケイ</t>
    </rPh>
    <phoneticPr fontId="2"/>
  </si>
  <si>
    <t>口座名義
※通帳表紙のとおり
名義全てをご記載ください</t>
    <rPh sb="0" eb="4">
      <t>コウザメイギ</t>
    </rPh>
    <rPh sb="6" eb="10">
      <t>ツウチョウヒョウシ</t>
    </rPh>
    <rPh sb="15" eb="17">
      <t>メイギ</t>
    </rPh>
    <rPh sb="17" eb="18">
      <t>スベ</t>
    </rPh>
    <rPh sb="21" eb="23">
      <t>キサイ</t>
    </rPh>
    <phoneticPr fontId="2"/>
  </si>
  <si>
    <t>区分・役職</t>
    <rPh sb="0" eb="2">
      <t>クブン</t>
    </rPh>
    <rPh sb="3" eb="5">
      <t>ヤクショク</t>
    </rPh>
    <phoneticPr fontId="2"/>
  </si>
  <si>
    <t>氏　名</t>
    <rPh sb="0" eb="1">
      <t>ウジ</t>
    </rPh>
    <rPh sb="2" eb="3">
      <t>メイ</t>
    </rPh>
    <phoneticPr fontId="2"/>
  </si>
  <si>
    <t>合宿参加者名簿</t>
    <rPh sb="0" eb="2">
      <t>ガッシュク</t>
    </rPh>
    <rPh sb="2" eb="4">
      <t>サンカ</t>
    </rPh>
    <rPh sb="4" eb="5">
      <t>シャ</t>
    </rPh>
    <rPh sb="5" eb="7">
      <t>メイボ</t>
    </rPh>
    <phoneticPr fontId="2"/>
  </si>
  <si>
    <t>☑</t>
    <phoneticPr fontId="2"/>
  </si>
  <si>
    <t>←過去、３年度間で合宿を実施した地域をご入力ください。実施がなければ「なし」とご入力ください。</t>
    <rPh sb="1" eb="3">
      <t>カコ</t>
    </rPh>
    <rPh sb="5" eb="8">
      <t>ネンドカン</t>
    </rPh>
    <rPh sb="9" eb="11">
      <t>ガッシュク</t>
    </rPh>
    <rPh sb="12" eb="14">
      <t>ジッシ</t>
    </rPh>
    <rPh sb="16" eb="18">
      <t>チイキ</t>
    </rPh>
    <rPh sb="20" eb="22">
      <t>ニュウリョク</t>
    </rPh>
    <rPh sb="27" eb="29">
      <t>ジッシ</t>
    </rPh>
    <rPh sb="40" eb="42">
      <t>ニュウリョク</t>
    </rPh>
    <phoneticPr fontId="2"/>
  </si>
  <si>
    <t>←上記の方と連絡が取れる電話番号やメールアドレスをご入力ください。</t>
    <rPh sb="1" eb="3">
      <t>ジョウキ</t>
    </rPh>
    <rPh sb="4" eb="5">
      <t>カタ</t>
    </rPh>
    <rPh sb="6" eb="8">
      <t>レンラク</t>
    </rPh>
    <rPh sb="9" eb="10">
      <t>ト</t>
    </rPh>
    <rPh sb="12" eb="16">
      <t>デンワバンゴウ</t>
    </rPh>
    <rPh sb="26" eb="28">
      <t>ニュウリョク</t>
    </rPh>
    <phoneticPr fontId="2"/>
  </si>
  <si>
    <t>←必要書類の添付漏れがないよう、提出前に書類が揃っているかの確認にご活用ください。</t>
    <rPh sb="1" eb="3">
      <t>ヒツヨウ</t>
    </rPh>
    <rPh sb="3" eb="5">
      <t>ショルイ</t>
    </rPh>
    <rPh sb="6" eb="9">
      <t>テンプモ</t>
    </rPh>
    <rPh sb="16" eb="19">
      <t>テイシュツマエ</t>
    </rPh>
    <rPh sb="20" eb="22">
      <t>ショルイ</t>
    </rPh>
    <rPh sb="23" eb="24">
      <t>ソロ</t>
    </rPh>
    <rPh sb="30" eb="32">
      <t>カクニン</t>
    </rPh>
    <rPh sb="34" eb="36">
      <t>カツヨウ</t>
    </rPh>
    <phoneticPr fontId="2"/>
  </si>
  <si>
    <t>　　　　←振込先の口座情報を通帳と同内容でご入力ください。</t>
    <rPh sb="5" eb="8">
      <t>フリコミサキ</t>
    </rPh>
    <rPh sb="9" eb="13">
      <t>コウザジョウホウ</t>
    </rPh>
    <rPh sb="14" eb="16">
      <t>ツウチョウ</t>
    </rPh>
    <rPh sb="17" eb="20">
      <t>ドウナイヨウ</t>
    </rPh>
    <phoneticPr fontId="2"/>
  </si>
  <si>
    <t>←委任先の団体代表者の役職と氏名をご入力ください。なお、個人口座への振込の場合、役職は不要です。氏名のみご入力いただき、個人印を押印ください。</t>
    <rPh sb="1" eb="3">
      <t>イニン</t>
    </rPh>
    <rPh sb="3" eb="4">
      <t>サキ</t>
    </rPh>
    <rPh sb="5" eb="7">
      <t>ダンタイ</t>
    </rPh>
    <rPh sb="7" eb="10">
      <t>ダイヒョウシャ</t>
    </rPh>
    <rPh sb="11" eb="13">
      <t>ヤクショク</t>
    </rPh>
    <rPh sb="14" eb="16">
      <t>シメイ</t>
    </rPh>
    <rPh sb="18" eb="20">
      <t>ニュウリョク</t>
    </rPh>
    <rPh sb="28" eb="30">
      <t>コジン</t>
    </rPh>
    <rPh sb="30" eb="32">
      <t>コウザ</t>
    </rPh>
    <rPh sb="34" eb="35">
      <t>フ</t>
    </rPh>
    <rPh sb="35" eb="36">
      <t>コ</t>
    </rPh>
    <rPh sb="37" eb="39">
      <t>バアイ</t>
    </rPh>
    <rPh sb="40" eb="42">
      <t>ヤクショク</t>
    </rPh>
    <rPh sb="43" eb="45">
      <t>フヨウ</t>
    </rPh>
    <rPh sb="48" eb="50">
      <t>シメイ</t>
    </rPh>
    <rPh sb="53" eb="55">
      <t>ニュウリョク</t>
    </rPh>
    <rPh sb="60" eb="63">
      <t>コジンイン</t>
    </rPh>
    <rPh sb="64" eb="66">
      <t>オウイン</t>
    </rPh>
    <phoneticPr fontId="2"/>
  </si>
  <si>
    <t>←変更内容をお選びいただき、変更理由をご入力ください。</t>
    <rPh sb="1" eb="3">
      <t>ヘンコウ</t>
    </rPh>
    <rPh sb="3" eb="5">
      <t>ナイヨウ</t>
    </rPh>
    <rPh sb="7" eb="8">
      <t>エラ</t>
    </rPh>
    <rPh sb="14" eb="16">
      <t>ヘンコウ</t>
    </rPh>
    <rPh sb="16" eb="18">
      <t>リユウ</t>
    </rPh>
    <rPh sb="20" eb="22">
      <t>ニュウリョク</t>
    </rPh>
    <phoneticPr fontId="2"/>
  </si>
  <si>
    <t>交通費加算額</t>
    <rPh sb="0" eb="3">
      <t>コウツウヒ</t>
    </rPh>
    <rPh sb="3" eb="6">
      <t>カサンガク</t>
    </rPh>
    <phoneticPr fontId="2"/>
  </si>
  <si>
    <t>交通費加算</t>
    <rPh sb="0" eb="5">
      <t>コウツウヒカサン</t>
    </rPh>
    <phoneticPr fontId="2"/>
  </si>
  <si>
    <t xml:space="preserve">※協会が認めるスポーツ団体運営の責任者とは、「顧問」、「監督」、「部長・クラブ代表・サークル代表」などでマネージャーやコーチ等が代表者となることは認められません。
なお、これらにより難い場合は、事前に協会へご相談ください。
</t>
    <rPh sb="1" eb="3">
      <t>キョウカイ</t>
    </rPh>
    <rPh sb="4" eb="5">
      <t>ミト</t>
    </rPh>
    <rPh sb="11" eb="15">
      <t>ダンタイウンエイ</t>
    </rPh>
    <rPh sb="16" eb="19">
      <t>セキニンシャ</t>
    </rPh>
    <rPh sb="23" eb="25">
      <t>コモン</t>
    </rPh>
    <rPh sb="28" eb="30">
      <t>カントク</t>
    </rPh>
    <rPh sb="33" eb="35">
      <t>ブチョウ</t>
    </rPh>
    <rPh sb="39" eb="41">
      <t>ダイヒョウ</t>
    </rPh>
    <rPh sb="46" eb="48">
      <t>ダイヒョウ</t>
    </rPh>
    <rPh sb="62" eb="63">
      <t>トウ</t>
    </rPh>
    <rPh sb="64" eb="67">
      <t>ダイヒョウシャ</t>
    </rPh>
    <rPh sb="73" eb="74">
      <t>ミト</t>
    </rPh>
    <rPh sb="91" eb="92">
      <t>ガタ</t>
    </rPh>
    <rPh sb="93" eb="95">
      <t>バアイ</t>
    </rPh>
    <phoneticPr fontId="2"/>
  </si>
  <si>
    <t>企業等の法人がスポーツチームを
運営している場合</t>
    <rPh sb="0" eb="3">
      <t>キギョウトウ</t>
    </rPh>
    <rPh sb="4" eb="6">
      <t>ホウジン</t>
    </rPh>
    <rPh sb="16" eb="18">
      <t>ウンエイ</t>
    </rPh>
    <rPh sb="22" eb="24">
      <t>バアイ</t>
    </rPh>
    <phoneticPr fontId="2"/>
  </si>
  <si>
    <t>運営している法人印もしくは
スポーツ団体印とし、
個人印は原則不可とする</t>
    <rPh sb="0" eb="2">
      <t>ウンエイ</t>
    </rPh>
    <rPh sb="6" eb="9">
      <t>ホウジンイン</t>
    </rPh>
    <rPh sb="25" eb="28">
      <t>コジンイン</t>
    </rPh>
    <rPh sb="29" eb="31">
      <t>ゲンソク</t>
    </rPh>
    <rPh sb="31" eb="33">
      <t>フカ</t>
    </rPh>
    <phoneticPr fontId="2"/>
  </si>
  <si>
    <t>原則、スポーツ団体印とする。
無い場合は代表者の個人印とする</t>
    <rPh sb="0" eb="2">
      <t>ゲンソク</t>
    </rPh>
    <rPh sb="7" eb="9">
      <t>ダンタイ</t>
    </rPh>
    <rPh sb="9" eb="10">
      <t>イン</t>
    </rPh>
    <rPh sb="15" eb="16">
      <t>ナ</t>
    </rPh>
    <rPh sb="17" eb="19">
      <t>バアイ</t>
    </rPh>
    <rPh sb="20" eb="23">
      <t>ダイヒョウシャ</t>
    </rPh>
    <rPh sb="24" eb="26">
      <t>コジン</t>
    </rPh>
    <rPh sb="26" eb="27">
      <t>イン</t>
    </rPh>
    <phoneticPr fontId="2"/>
  </si>
  <si>
    <t>(第４条の交通費加算を利用される場合)移動経費が分かるもの</t>
    <rPh sb="5" eb="8">
      <t>コウツウヒ</t>
    </rPh>
    <rPh sb="19" eb="23">
      <t>イドウケイヒ</t>
    </rPh>
    <rPh sb="24" eb="25">
      <t>ワ</t>
    </rPh>
    <phoneticPr fontId="2"/>
  </si>
  <si>
    <t>移動経費が確認できる見積書等</t>
    <rPh sb="0" eb="2">
      <t>イドウ</t>
    </rPh>
    <rPh sb="2" eb="4">
      <t>ケイヒ</t>
    </rPh>
    <rPh sb="5" eb="7">
      <t>カクニン</t>
    </rPh>
    <rPh sb="10" eb="12">
      <t>ミツモリ</t>
    </rPh>
    <rPh sb="12" eb="13">
      <t>ショ</t>
    </rPh>
    <rPh sb="13" eb="14">
      <t>トウ</t>
    </rPh>
    <phoneticPr fontId="2"/>
  </si>
  <si>
    <t>＠</t>
    <phoneticPr fontId="2"/>
  </si>
  <si>
    <t>宿泊証明書(様式第６号)</t>
    <rPh sb="0" eb="2">
      <t>シュクハク</t>
    </rPh>
    <rPh sb="2" eb="5">
      <t>ショウメイショ</t>
    </rPh>
    <rPh sb="6" eb="8">
      <t>ヨウシキ</t>
    </rPh>
    <rPh sb="8" eb="9">
      <t>ダイ</t>
    </rPh>
    <rPh sb="10" eb="11">
      <t>ゴウ</t>
    </rPh>
    <phoneticPr fontId="2"/>
  </si>
  <si>
    <t>移動に係る経費の領収書等の写し</t>
    <rPh sb="0" eb="2">
      <t>イドウ</t>
    </rPh>
    <rPh sb="3" eb="4">
      <t>カカ</t>
    </rPh>
    <rPh sb="5" eb="7">
      <t>ケイヒ</t>
    </rPh>
    <rPh sb="8" eb="11">
      <t>リョウシュウショ</t>
    </rPh>
    <rPh sb="11" eb="12">
      <t>トウ</t>
    </rPh>
    <rPh sb="13" eb="14">
      <t>ウツ</t>
    </rPh>
    <phoneticPr fontId="2"/>
  </si>
  <si>
    <t>※第４条の交通費加算を利用する場合</t>
    <rPh sb="1" eb="2">
      <t>ダイ</t>
    </rPh>
    <rPh sb="3" eb="4">
      <t>ジョウ</t>
    </rPh>
    <rPh sb="5" eb="8">
      <t>コウツウヒ</t>
    </rPh>
    <rPh sb="8" eb="10">
      <t>カサン</t>
    </rPh>
    <rPh sb="11" eb="13">
      <t>リヨウ</t>
    </rPh>
    <rPh sb="15" eb="17">
      <t>バアイ</t>
    </rPh>
    <phoneticPr fontId="2"/>
  </si>
  <si>
    <t>←必要書類の添付漏れがないよう、提出前に書類が揃っているか
　チェックを付けるなどの確認にご活用ください。</t>
    <rPh sb="1" eb="3">
      <t>ヒツヨウ</t>
    </rPh>
    <rPh sb="3" eb="5">
      <t>ショルイ</t>
    </rPh>
    <rPh sb="6" eb="9">
      <t>テンプモ</t>
    </rPh>
    <rPh sb="16" eb="19">
      <t>テイシュツマエ</t>
    </rPh>
    <rPh sb="20" eb="22">
      <t>ショルイ</t>
    </rPh>
    <rPh sb="23" eb="24">
      <t>ソロ</t>
    </rPh>
    <rPh sb="36" eb="37">
      <t>ツ</t>
    </rPh>
    <rPh sb="42" eb="44">
      <t>カクニン</t>
    </rPh>
    <rPh sb="46" eb="48">
      <t>カツヨウ</t>
    </rPh>
    <phoneticPr fontId="2"/>
  </si>
  <si>
    <t>普通預金</t>
    <rPh sb="0" eb="4">
      <t>フツウヨキン</t>
    </rPh>
    <phoneticPr fontId="2"/>
  </si>
  <si>
    <t>当座預金</t>
    <rPh sb="0" eb="4">
      <t>トウザヨキン</t>
    </rPh>
    <phoneticPr fontId="2"/>
  </si>
  <si>
    <t>その他（　　　　　　　　)</t>
    <rPh sb="2" eb="3">
      <t>タ</t>
    </rPh>
    <phoneticPr fontId="2"/>
  </si>
  <si>
    <t>　　振込口座は原則として申請団体名義の口座とします。
　　※団体名義の口座を開設していない場合など、申請団体と異なる口座名義や仲介した旅行業者等へ
　　　 助成金を振込む場合は、委任状（様式第10号）を添付し、助成金請求書（様式第９-２号）で請求して
　　　 ください。</t>
    <phoneticPr fontId="2"/>
  </si>
  <si>
    <t>申請
団体名</t>
    <rPh sb="0" eb="2">
      <t>シンセイ</t>
    </rPh>
    <rPh sb="3" eb="6">
      <t>ダンタイメイ</t>
    </rPh>
    <phoneticPr fontId="2"/>
  </si>
  <si>
    <t>県内市町村</t>
    <rPh sb="0" eb="2">
      <t>ケンナイ</t>
    </rPh>
    <rPh sb="2" eb="5">
      <t>シチョウソン</t>
    </rPh>
    <phoneticPr fontId="2"/>
  </si>
  <si>
    <t>高知市</t>
    <rPh sb="0" eb="3">
      <t>コウチシ</t>
    </rPh>
    <phoneticPr fontId="37"/>
  </si>
  <si>
    <t>室戸市</t>
    <rPh sb="0" eb="3">
      <t>ムロトシ</t>
    </rPh>
    <phoneticPr fontId="37"/>
  </si>
  <si>
    <t>安芸市</t>
    <rPh sb="0" eb="3">
      <t>アキシ</t>
    </rPh>
    <phoneticPr fontId="37"/>
  </si>
  <si>
    <t>南国市</t>
    <rPh sb="0" eb="3">
      <t>ナンコクシ</t>
    </rPh>
    <phoneticPr fontId="37"/>
  </si>
  <si>
    <t>土佐市</t>
    <rPh sb="0" eb="3">
      <t>トサシ</t>
    </rPh>
    <phoneticPr fontId="37"/>
  </si>
  <si>
    <t>須崎市</t>
    <rPh sb="0" eb="3">
      <t>スサキシ</t>
    </rPh>
    <phoneticPr fontId="37"/>
  </si>
  <si>
    <t>宿毛市</t>
    <rPh sb="0" eb="3">
      <t>スクモシ</t>
    </rPh>
    <phoneticPr fontId="37"/>
  </si>
  <si>
    <t>土佐清水市</t>
    <rPh sb="0" eb="5">
      <t>トサシミズシ</t>
    </rPh>
    <phoneticPr fontId="37"/>
  </si>
  <si>
    <t>四万十市</t>
    <rPh sb="0" eb="4">
      <t>シマントシ</t>
    </rPh>
    <phoneticPr fontId="37"/>
  </si>
  <si>
    <t>香南市</t>
    <phoneticPr fontId="37"/>
  </si>
  <si>
    <t>香美市</t>
    <rPh sb="0" eb="2">
      <t>カミ</t>
    </rPh>
    <rPh sb="2" eb="3">
      <t>シ</t>
    </rPh>
    <phoneticPr fontId="37"/>
  </si>
  <si>
    <t>東洋町</t>
    <rPh sb="0" eb="2">
      <t>トウヨウ</t>
    </rPh>
    <rPh sb="2" eb="3">
      <t>チョウ</t>
    </rPh>
    <phoneticPr fontId="37"/>
  </si>
  <si>
    <t>奈半利町</t>
    <rPh sb="0" eb="4">
      <t>ナハリチョウ</t>
    </rPh>
    <phoneticPr fontId="37"/>
  </si>
  <si>
    <t>田野町</t>
    <rPh sb="0" eb="2">
      <t>タノ</t>
    </rPh>
    <rPh sb="2" eb="3">
      <t>チョウ</t>
    </rPh>
    <phoneticPr fontId="37"/>
  </si>
  <si>
    <t>安田町</t>
    <rPh sb="0" eb="3">
      <t>ヤスダチョウ</t>
    </rPh>
    <phoneticPr fontId="37"/>
  </si>
  <si>
    <t>北川村</t>
    <rPh sb="0" eb="2">
      <t>キタガワ</t>
    </rPh>
    <rPh sb="2" eb="3">
      <t>ムラ</t>
    </rPh>
    <phoneticPr fontId="37"/>
  </si>
  <si>
    <t>馬路村</t>
    <rPh sb="0" eb="3">
      <t>ウマジムラ</t>
    </rPh>
    <phoneticPr fontId="37"/>
  </si>
  <si>
    <t>芸西村</t>
    <rPh sb="0" eb="3">
      <t>ゲイセイムラ</t>
    </rPh>
    <phoneticPr fontId="37"/>
  </si>
  <si>
    <t>本山町</t>
    <rPh sb="0" eb="3">
      <t>モトヤマチョウ</t>
    </rPh>
    <phoneticPr fontId="37"/>
  </si>
  <si>
    <t>大豊町</t>
    <rPh sb="0" eb="3">
      <t>オオトヨチョウ</t>
    </rPh>
    <phoneticPr fontId="37"/>
  </si>
  <si>
    <t>土佐町</t>
    <rPh sb="0" eb="3">
      <t>トサチョウ</t>
    </rPh>
    <phoneticPr fontId="37"/>
  </si>
  <si>
    <t>大川村</t>
    <rPh sb="0" eb="3">
      <t>オオカワムラ</t>
    </rPh>
    <phoneticPr fontId="37"/>
  </si>
  <si>
    <t>いの町</t>
    <rPh sb="2" eb="3">
      <t>チョウ</t>
    </rPh>
    <phoneticPr fontId="37"/>
  </si>
  <si>
    <t>仁淀川町</t>
    <rPh sb="0" eb="3">
      <t>ニヨドガワ</t>
    </rPh>
    <rPh sb="3" eb="4">
      <t>チョウ</t>
    </rPh>
    <phoneticPr fontId="37"/>
  </si>
  <si>
    <t>中土佐町</t>
    <rPh sb="0" eb="4">
      <t>ナカトサチョウ</t>
    </rPh>
    <phoneticPr fontId="37"/>
  </si>
  <si>
    <t>佐川町</t>
    <rPh sb="0" eb="3">
      <t>サカワチョウ</t>
    </rPh>
    <phoneticPr fontId="37"/>
  </si>
  <si>
    <t>越知町</t>
    <rPh sb="0" eb="3">
      <t>オチチョウ</t>
    </rPh>
    <phoneticPr fontId="37"/>
  </si>
  <si>
    <t>檮原町</t>
    <rPh sb="0" eb="3">
      <t>ユスハラチョウ</t>
    </rPh>
    <phoneticPr fontId="37"/>
  </si>
  <si>
    <t>日高村</t>
    <rPh sb="0" eb="3">
      <t>ヒダカムラ</t>
    </rPh>
    <phoneticPr fontId="37"/>
  </si>
  <si>
    <t>津野町</t>
    <rPh sb="0" eb="2">
      <t>ツノ</t>
    </rPh>
    <rPh sb="2" eb="3">
      <t>チョウ</t>
    </rPh>
    <phoneticPr fontId="37"/>
  </si>
  <si>
    <t>四万十町</t>
    <rPh sb="0" eb="4">
      <t>シマントチョウ</t>
    </rPh>
    <phoneticPr fontId="37"/>
  </si>
  <si>
    <t>大月町</t>
    <rPh sb="0" eb="3">
      <t>オオツキチョウ</t>
    </rPh>
    <phoneticPr fontId="37"/>
  </si>
  <si>
    <t>三原村</t>
    <rPh sb="0" eb="3">
      <t>ミハラムラ</t>
    </rPh>
    <phoneticPr fontId="37"/>
  </si>
  <si>
    <t>黒潮町</t>
    <rPh sb="0" eb="2">
      <t>クロシオ</t>
    </rPh>
    <rPh sb="2" eb="3">
      <t>チョウ</t>
    </rPh>
    <phoneticPr fontId="37"/>
  </si>
  <si>
    <t>スポーツ施設</t>
    <rPh sb="4" eb="6">
      <t>シセツ</t>
    </rPh>
    <phoneticPr fontId="2"/>
  </si>
  <si>
    <t>申請者
(もしくは
担当者)
連絡先</t>
    <rPh sb="0" eb="3">
      <t>シンセイシャ</t>
    </rPh>
    <rPh sb="10" eb="13">
      <t>タントウシャ</t>
    </rPh>
    <rPh sb="15" eb="18">
      <t>レンラクサキ</t>
    </rPh>
    <phoneticPr fontId="2"/>
  </si>
  <si>
    <t>←スポーツ団体様の助成金申請事務担当者の役職及び氏名をご入力ください。
　 役職が無い場合は氏名のみご入力ください。</t>
    <rPh sb="5" eb="8">
      <t>ダンタイサマ</t>
    </rPh>
    <rPh sb="9" eb="12">
      <t>ジョセイキン</t>
    </rPh>
    <rPh sb="12" eb="14">
      <t>シンセイ</t>
    </rPh>
    <rPh sb="14" eb="16">
      <t>ジム</t>
    </rPh>
    <rPh sb="16" eb="18">
      <t>タントウ</t>
    </rPh>
    <rPh sb="18" eb="19">
      <t>シャ</t>
    </rPh>
    <rPh sb="20" eb="22">
      <t>ヤクショク</t>
    </rPh>
    <rPh sb="22" eb="23">
      <t>オヨ</t>
    </rPh>
    <rPh sb="24" eb="26">
      <t>シメイ</t>
    </rPh>
    <rPh sb="28" eb="30">
      <t>ニュウリョク</t>
    </rPh>
    <rPh sb="38" eb="40">
      <t>ヤクショク</t>
    </rPh>
    <rPh sb="41" eb="42">
      <t>ナ</t>
    </rPh>
    <rPh sb="43" eb="45">
      <t>バアイ</t>
    </rPh>
    <rPh sb="46" eb="48">
      <t>シメイ</t>
    </rPh>
    <rPh sb="51" eb="53">
      <t>ニュウリョク</t>
    </rPh>
    <phoneticPr fontId="2"/>
  </si>
  <si>
    <r>
      <t>←宿泊や合宿施設の手配等を旅行会社へ依頼し仲介している場合は、
　 「有」に</t>
    </r>
    <r>
      <rPr>
        <b/>
        <sz val="10"/>
        <color rgb="FFFF0000"/>
        <rFont val="Segoe UI Symbol"/>
        <family val="1"/>
      </rPr>
      <t>☑</t>
    </r>
    <r>
      <rPr>
        <b/>
        <sz val="10"/>
        <color rgb="FFFF0000"/>
        <rFont val="BIZ UDP明朝 Medium"/>
        <family val="1"/>
        <charset val="128"/>
      </rPr>
      <t>をし、必要事項をご入力ください。</t>
    </r>
    <rPh sb="1" eb="3">
      <t>シュクハク</t>
    </rPh>
    <rPh sb="4" eb="6">
      <t>ガッシュク</t>
    </rPh>
    <rPh sb="6" eb="8">
      <t>シセツ</t>
    </rPh>
    <rPh sb="9" eb="11">
      <t>テハイ</t>
    </rPh>
    <rPh sb="11" eb="12">
      <t>トウ</t>
    </rPh>
    <rPh sb="13" eb="17">
      <t>リョコウカイシャ</t>
    </rPh>
    <rPh sb="18" eb="20">
      <t>イライ</t>
    </rPh>
    <rPh sb="21" eb="23">
      <t>チュウカイ</t>
    </rPh>
    <rPh sb="27" eb="29">
      <t>バアイ</t>
    </rPh>
    <rPh sb="35" eb="36">
      <t>アリ</t>
    </rPh>
    <rPh sb="42" eb="44">
      <t>ヒツヨウ</t>
    </rPh>
    <rPh sb="44" eb="46">
      <t>ジコウ</t>
    </rPh>
    <rPh sb="48" eb="50">
      <t>ニュウリョク</t>
    </rPh>
    <phoneticPr fontId="2"/>
  </si>
  <si>
    <t>施設
市町村</t>
    <rPh sb="0" eb="2">
      <t>シセツ</t>
    </rPh>
    <rPh sb="3" eb="6">
      <t>シチョウソン</t>
    </rPh>
    <phoneticPr fontId="2"/>
  </si>
  <si>
    <t>申請団体
所在地</t>
    <rPh sb="0" eb="4">
      <t>シンセイダンタイ</t>
    </rPh>
    <rPh sb="5" eb="8">
      <t>ショザイチ</t>
    </rPh>
    <phoneticPr fontId="2"/>
  </si>
  <si>
    <t>申請団体
代表者
(職・氏名)</t>
    <rPh sb="0" eb="2">
      <t>シンセイ</t>
    </rPh>
    <rPh sb="2" eb="4">
      <t>ダンタイ</t>
    </rPh>
    <rPh sb="5" eb="8">
      <t>ダイヒョウシャ</t>
    </rPh>
    <rPh sb="10" eb="11">
      <t>ショク</t>
    </rPh>
    <rPh sb="12" eb="14">
      <t>シメイ</t>
    </rPh>
    <phoneticPr fontId="2"/>
  </si>
  <si>
    <t>←Excel入力の場合、自動で計算されます。</t>
    <rPh sb="6" eb="8">
      <t>ニュウリョク</t>
    </rPh>
    <rPh sb="9" eb="11">
      <t>バアイ</t>
    </rPh>
    <rPh sb="12" eb="14">
      <t>ジドウ</t>
    </rPh>
    <rPh sb="15" eb="17">
      <t>ケイサン</t>
    </rPh>
    <phoneticPr fontId="2"/>
  </si>
  <si>
    <t>移動に係る経費</t>
    <rPh sb="0" eb="2">
      <t>イドウ</t>
    </rPh>
    <rPh sb="3" eb="4">
      <t>カカ</t>
    </rPh>
    <rPh sb="5" eb="7">
      <t>ケイヒ</t>
    </rPh>
    <phoneticPr fontId="2"/>
  </si>
  <si>
    <t>←仲介「有」の場合、ご入力ください。</t>
    <rPh sb="1" eb="3">
      <t>チュウカイ</t>
    </rPh>
    <rPh sb="4" eb="5">
      <t>ア</t>
    </rPh>
    <rPh sb="7" eb="9">
      <t>バアイ</t>
    </rPh>
    <rPh sb="11" eb="13">
      <t>ニュウリョク</t>
    </rPh>
    <phoneticPr fontId="2"/>
  </si>
  <si>
    <t>参加者数</t>
    <rPh sb="0" eb="3">
      <t>サンカシャ</t>
    </rPh>
    <rPh sb="3" eb="4">
      <t>スウ</t>
    </rPh>
    <phoneticPr fontId="2"/>
  </si>
  <si>
    <t>参加者数等</t>
    <rPh sb="0" eb="3">
      <t>サンカシャ</t>
    </rPh>
    <rPh sb="3" eb="4">
      <t>スウ</t>
    </rPh>
    <rPh sb="4" eb="5">
      <t>トウ</t>
    </rPh>
    <phoneticPr fontId="2"/>
  </si>
  <si>
    <t>スポーツ合宿支援事業助成金　交付申請金額</t>
    <rPh sb="4" eb="13">
      <t>ガッシュクシエンジギョウジョセイキン</t>
    </rPh>
    <rPh sb="14" eb="16">
      <t>コウフ</t>
    </rPh>
    <rPh sb="16" eb="18">
      <t>シンセイ</t>
    </rPh>
    <rPh sb="18" eb="19">
      <t>キン</t>
    </rPh>
    <rPh sb="19" eb="20">
      <t>ガク</t>
    </rPh>
    <phoneticPr fontId="2"/>
  </si>
  <si>
    <t>合宿参加者総数
(予定)</t>
    <rPh sb="0" eb="2">
      <t>ガッシュク</t>
    </rPh>
    <rPh sb="2" eb="5">
      <t>サンカシャ</t>
    </rPh>
    <rPh sb="5" eb="7">
      <t>ソウスウ</t>
    </rPh>
    <rPh sb="9" eb="11">
      <t>ヨテイ</t>
    </rPh>
    <phoneticPr fontId="2"/>
  </si>
  <si>
    <r>
      <t>←交通費加算の利用有無をお選びください。　 なお、高知市のみで完結する合宿及び自家用車でお越しの団体様は
　 「無」に</t>
    </r>
    <r>
      <rPr>
        <b/>
        <sz val="10"/>
        <color rgb="FFFF0000"/>
        <rFont val="Segoe UI Symbol"/>
        <family val="1"/>
      </rPr>
      <t>☑</t>
    </r>
    <r>
      <rPr>
        <b/>
        <sz val="10"/>
        <color rgb="FFFF0000"/>
        <rFont val="BIZ UDP明朝 Medium"/>
        <family val="1"/>
        <charset val="128"/>
      </rPr>
      <t>をお願いいたします。「無」の場合、金額は「0」と入力ください。</t>
    </r>
    <rPh sb="1" eb="4">
      <t>コウツウヒ</t>
    </rPh>
    <rPh sb="4" eb="6">
      <t>カサン</t>
    </rPh>
    <rPh sb="7" eb="9">
      <t>リヨウ</t>
    </rPh>
    <rPh sb="9" eb="11">
      <t>ウム</t>
    </rPh>
    <rPh sb="13" eb="14">
      <t>エラ</t>
    </rPh>
    <rPh sb="25" eb="28">
      <t>コウチシ</t>
    </rPh>
    <rPh sb="31" eb="33">
      <t>カンケツ</t>
    </rPh>
    <rPh sb="35" eb="37">
      <t>ガッシュク</t>
    </rPh>
    <rPh sb="37" eb="38">
      <t>オヨ</t>
    </rPh>
    <rPh sb="39" eb="43">
      <t>ジカヨウシャ</t>
    </rPh>
    <rPh sb="45" eb="46">
      <t>コ</t>
    </rPh>
    <rPh sb="48" eb="51">
      <t>ダンタイサマ</t>
    </rPh>
    <rPh sb="56" eb="57">
      <t>ナシ</t>
    </rPh>
    <rPh sb="62" eb="63">
      <t>ネガ</t>
    </rPh>
    <rPh sb="71" eb="72">
      <t>ナシ</t>
    </rPh>
    <rPh sb="74" eb="76">
      <t>バアイ</t>
    </rPh>
    <rPh sb="77" eb="79">
      <t>キンガク</t>
    </rPh>
    <rPh sb="84" eb="86">
      <t>ニュウリョク</t>
    </rPh>
    <phoneticPr fontId="2"/>
  </si>
  <si>
    <t>　　　　←変更が生じる項目は数式を無視して変更後の情報をご入力ください。</t>
    <rPh sb="5" eb="7">
      <t>ヘンコウ</t>
    </rPh>
    <rPh sb="8" eb="9">
      <t>ショウ</t>
    </rPh>
    <rPh sb="11" eb="13">
      <t>コウモク</t>
    </rPh>
    <rPh sb="14" eb="16">
      <t>スウシキ</t>
    </rPh>
    <rPh sb="17" eb="19">
      <t>ムシ</t>
    </rPh>
    <rPh sb="21" eb="24">
      <t>ヘンコウゴ</t>
    </rPh>
    <rPh sb="25" eb="27">
      <t>ジョウホウ</t>
    </rPh>
    <rPh sb="29" eb="31">
      <t>ニュウリョク</t>
    </rPh>
    <phoneticPr fontId="2"/>
  </si>
  <si>
    <t>変更が生じる項目は変更後の情報をご記入いただき、
変更がない項目は申請書の内容をご記入ください。</t>
    <rPh sb="0" eb="2">
      <t>ヘンコウ</t>
    </rPh>
    <rPh sb="3" eb="4">
      <t>ショウ</t>
    </rPh>
    <rPh sb="6" eb="8">
      <t>コウモク</t>
    </rPh>
    <rPh sb="9" eb="11">
      <t>ヘンコウ</t>
    </rPh>
    <rPh sb="11" eb="12">
      <t>ゴ</t>
    </rPh>
    <rPh sb="13" eb="15">
      <t>ジョウホウ</t>
    </rPh>
    <rPh sb="17" eb="19">
      <t>キニュウ</t>
    </rPh>
    <rPh sb="25" eb="27">
      <t>ヘンコウ</t>
    </rPh>
    <rPh sb="30" eb="32">
      <t>コウモク</t>
    </rPh>
    <rPh sb="33" eb="36">
      <t>シンセイショ</t>
    </rPh>
    <rPh sb="37" eb="39">
      <t>ナイヨウ</t>
    </rPh>
    <rPh sb="41" eb="43">
      <t>キニュウ</t>
    </rPh>
    <phoneticPr fontId="2"/>
  </si>
  <si>
    <t>スポーツ合宿支援事業助成金　請求金額</t>
    <rPh sb="4" eb="13">
      <t>ガッシュクシエンジギョウジョセイキン</t>
    </rPh>
    <rPh sb="14" eb="16">
      <t>セイキュウ</t>
    </rPh>
    <rPh sb="16" eb="17">
      <t>キン</t>
    </rPh>
    <rPh sb="17" eb="18">
      <t>ガク</t>
    </rPh>
    <phoneticPr fontId="2"/>
  </si>
  <si>
    <t>合宿実施期間</t>
    <rPh sb="0" eb="2">
      <t>ガッシュク</t>
    </rPh>
    <rPh sb="2" eb="4">
      <t>ジッシ</t>
    </rPh>
    <rPh sb="4" eb="6">
      <t>キカン</t>
    </rPh>
    <phoneticPr fontId="2"/>
  </si>
  <si>
    <t>合宿期間</t>
    <rPh sb="0" eb="2">
      <t>ガッシュク</t>
    </rPh>
    <rPh sb="2" eb="4">
      <t>キカン</t>
    </rPh>
    <phoneticPr fontId="2"/>
  </si>
  <si>
    <t>合宿参加者総数
(実数)</t>
    <rPh sb="0" eb="2">
      <t>ガッシュク</t>
    </rPh>
    <rPh sb="2" eb="5">
      <t>サンカシャ</t>
    </rPh>
    <rPh sb="5" eb="7">
      <t>ソウスウ</t>
    </rPh>
    <rPh sb="9" eb="11">
      <t>ジッスウ</t>
    </rPh>
    <phoneticPr fontId="2"/>
  </si>
  <si>
    <t>　</t>
    <phoneticPr fontId="2"/>
  </si>
  <si>
    <t>移動に
係った経費</t>
    <rPh sb="0" eb="2">
      <t>イドウ</t>
    </rPh>
    <rPh sb="4" eb="5">
      <t>カカ</t>
    </rPh>
    <rPh sb="7" eb="9">
      <t>ケイヒ</t>
    </rPh>
    <phoneticPr fontId="2"/>
  </si>
  <si>
    <t>←「有」の場合、移動に係った費用の合計金額をご入力ください。
　　なお、ご入力いただく金額分の領収書等の書類の添付が必要です。</t>
    <rPh sb="2" eb="3">
      <t>アリ</t>
    </rPh>
    <rPh sb="5" eb="7">
      <t>バアイ</t>
    </rPh>
    <rPh sb="8" eb="10">
      <t>イドウ</t>
    </rPh>
    <rPh sb="11" eb="12">
      <t>カカ</t>
    </rPh>
    <rPh sb="14" eb="16">
      <t>ヒヨウ</t>
    </rPh>
    <rPh sb="17" eb="19">
      <t>ゴウケイ</t>
    </rPh>
    <rPh sb="19" eb="21">
      <t>キンガク</t>
    </rPh>
    <rPh sb="23" eb="25">
      <t>ニュウリョク</t>
    </rPh>
    <rPh sb="37" eb="39">
      <t>ニュウリョク</t>
    </rPh>
    <rPh sb="43" eb="45">
      <t>キンガク</t>
    </rPh>
    <rPh sb="45" eb="46">
      <t>ブン</t>
    </rPh>
    <rPh sb="47" eb="51">
      <t>リョウシュウショナド</t>
    </rPh>
    <rPh sb="52" eb="54">
      <t>ショルイ</t>
    </rPh>
    <rPh sb="55" eb="57">
      <t>テンプ</t>
    </rPh>
    <rPh sb="58" eb="60">
      <t>ヒツヨウ</t>
    </rPh>
    <phoneticPr fontId="2"/>
  </si>
  <si>
    <t>←合宿に参加された人数(＝様式第11号の名簿に記載の人数)をご入力ください。</t>
    <rPh sb="1" eb="3">
      <t>ガッシュク</t>
    </rPh>
    <rPh sb="4" eb="6">
      <t>サンカ</t>
    </rPh>
    <rPh sb="9" eb="11">
      <t>ニンズウ</t>
    </rPh>
    <rPh sb="13" eb="15">
      <t>ヨウシキ</t>
    </rPh>
    <rPh sb="15" eb="16">
      <t>ダイ</t>
    </rPh>
    <rPh sb="18" eb="19">
      <t>ゴウ</t>
    </rPh>
    <rPh sb="20" eb="22">
      <t>メイボ</t>
    </rPh>
    <rPh sb="23" eb="25">
      <t>キサイ</t>
    </rPh>
    <rPh sb="26" eb="28">
      <t>ニンズウ</t>
    </rPh>
    <rPh sb="31" eb="33">
      <t>ニュウリョク</t>
    </rPh>
    <phoneticPr fontId="2"/>
  </si>
  <si>
    <t>←助成対象の合宿で利用した宿泊施設の住所・市町村をご入力ください。</t>
    <rPh sb="1" eb="5">
      <t>ジョセイタイショウ</t>
    </rPh>
    <rPh sb="6" eb="8">
      <t>ガッシュク</t>
    </rPh>
    <rPh sb="9" eb="11">
      <t>リヨウ</t>
    </rPh>
    <rPh sb="13" eb="15">
      <t>シュクハク</t>
    </rPh>
    <rPh sb="15" eb="17">
      <t>シセツ</t>
    </rPh>
    <rPh sb="18" eb="20">
      <t>ジュウショ</t>
    </rPh>
    <rPh sb="21" eb="24">
      <t>シチョウソン</t>
    </rPh>
    <phoneticPr fontId="2"/>
  </si>
  <si>
    <t>←助成対象の合宿で利用したスポーツ施設の住所・市町村をご入力ください。</t>
    <rPh sb="1" eb="5">
      <t>ジョセイタイショウ</t>
    </rPh>
    <rPh sb="6" eb="8">
      <t>ガッシュク</t>
    </rPh>
    <rPh sb="9" eb="11">
      <t>リヨウ</t>
    </rPh>
    <rPh sb="17" eb="19">
      <t>シセツ</t>
    </rPh>
    <rPh sb="20" eb="22">
      <t>ジュウショ</t>
    </rPh>
    <rPh sb="23" eb="26">
      <t>シチョウソン</t>
    </rPh>
    <rPh sb="28" eb="30">
      <t>ニュウリョク</t>
    </rPh>
    <phoneticPr fontId="2"/>
  </si>
  <si>
    <t>←助成対象の合宿で利用する宿泊施設の住所・市町村をご入力ください。</t>
    <rPh sb="1" eb="5">
      <t>ジョセイタイショウ</t>
    </rPh>
    <rPh sb="6" eb="8">
      <t>ガッシュク</t>
    </rPh>
    <rPh sb="9" eb="11">
      <t>リヨウ</t>
    </rPh>
    <rPh sb="13" eb="15">
      <t>シュクハク</t>
    </rPh>
    <rPh sb="15" eb="17">
      <t>シセツ</t>
    </rPh>
    <rPh sb="18" eb="20">
      <t>ジュウショ</t>
    </rPh>
    <rPh sb="21" eb="24">
      <t>シチョウソン</t>
    </rPh>
    <phoneticPr fontId="2"/>
  </si>
  <si>
    <t>←助成対象の合宿で利用するスポーツ施設の住所・市町村をご入力ください。</t>
    <rPh sb="1" eb="5">
      <t>ジョセイタイショウ</t>
    </rPh>
    <rPh sb="6" eb="8">
      <t>ガッシュク</t>
    </rPh>
    <rPh sb="9" eb="11">
      <t>リヨウ</t>
    </rPh>
    <rPh sb="17" eb="19">
      <t>シセツ</t>
    </rPh>
    <rPh sb="20" eb="22">
      <t>ジュウショ</t>
    </rPh>
    <rPh sb="23" eb="26">
      <t>シチョウソン</t>
    </rPh>
    <rPh sb="28" eb="30">
      <t>ニュウリョク</t>
    </rPh>
    <phoneticPr fontId="2"/>
  </si>
  <si>
    <t>下記名簿に記載の者は上記申請団体に所属しており、助成対象の合宿参加者で相違ありません。</t>
    <rPh sb="10" eb="12">
      <t>ジョウキ</t>
    </rPh>
    <rPh sb="12" eb="16">
      <t>シンセイダンタイ</t>
    </rPh>
    <rPh sb="17" eb="19">
      <t>ショゾク</t>
    </rPh>
    <rPh sb="24" eb="26">
      <t>ジョセイ</t>
    </rPh>
    <rPh sb="26" eb="28">
      <t>タイショウ</t>
    </rPh>
    <rPh sb="29" eb="31">
      <t>ガッシュク</t>
    </rPh>
    <phoneticPr fontId="2"/>
  </si>
  <si>
    <r>
      <t>←実績報告書の提出後に、協会から届く「</t>
    </r>
    <r>
      <rPr>
        <b/>
        <sz val="16"/>
        <color rgb="FFFF0000"/>
        <rFont val="BIZ UDP明朝 Medium"/>
        <family val="1"/>
        <charset val="128"/>
      </rPr>
      <t>交付額</t>
    </r>
    <r>
      <rPr>
        <b/>
        <sz val="16"/>
        <color rgb="FFFFFF00"/>
        <rFont val="BIZ UDP明朝 Medium"/>
        <family val="1"/>
        <charset val="128"/>
      </rPr>
      <t>確定</t>
    </r>
    <r>
      <rPr>
        <b/>
        <sz val="16"/>
        <color rgb="FFFF0000"/>
        <rFont val="BIZ UDP明朝 Medium"/>
        <family val="1"/>
        <charset val="128"/>
      </rPr>
      <t>通知書</t>
    </r>
    <r>
      <rPr>
        <b/>
        <sz val="12"/>
        <color rgb="FFFF0000"/>
        <rFont val="BIZ UDP明朝 Medium"/>
        <family val="1"/>
        <charset val="128"/>
      </rPr>
      <t>」に記載の金額をご入力ください。</t>
    </r>
    <rPh sb="1" eb="6">
      <t>ジッセキホウコクショ</t>
    </rPh>
    <rPh sb="7" eb="10">
      <t>テイシュツゴ</t>
    </rPh>
    <rPh sb="12" eb="14">
      <t>キョウカイ</t>
    </rPh>
    <rPh sb="16" eb="17">
      <t>トド</t>
    </rPh>
    <rPh sb="19" eb="21">
      <t>コウフ</t>
    </rPh>
    <rPh sb="21" eb="22">
      <t>ガク</t>
    </rPh>
    <rPh sb="22" eb="24">
      <t>カクテイ</t>
    </rPh>
    <rPh sb="24" eb="27">
      <t>ツウチショ</t>
    </rPh>
    <rPh sb="29" eb="31">
      <t>キサイ</t>
    </rPh>
    <rPh sb="32" eb="34">
      <t>キンガク</t>
    </rPh>
    <rPh sb="36" eb="38">
      <t>ニュウリョク</t>
    </rPh>
    <phoneticPr fontId="2"/>
  </si>
  <si>
    <t>　　　　←委任振込先の口座情報を通帳と同内容でご入力ください。</t>
    <rPh sb="5" eb="7">
      <t>イニン</t>
    </rPh>
    <rPh sb="7" eb="10">
      <t>フリコミサキ</t>
    </rPh>
    <rPh sb="11" eb="15">
      <t>コウザジョウホウ</t>
    </rPh>
    <rPh sb="16" eb="18">
      <t>ツウチョウ</t>
    </rPh>
    <rPh sb="19" eb="22">
      <t>ドウナイヨウ</t>
    </rPh>
    <phoneticPr fontId="2"/>
  </si>
  <si>
    <t>←宿泊証明書(様式第６号)の延べ宿泊数をご記入ください。3/15以降も宿泊がある場合は3/15の宿泊を含めた延べ宿泊数をご入力ください。
　 ただし、宿泊証明書の延べ宿泊数に参加者対象外の者が入っている場合はその者の宿泊数を除いた延べ宿泊数をご入力ください。</t>
    <rPh sb="1" eb="3">
      <t>シュクハク</t>
    </rPh>
    <rPh sb="3" eb="6">
      <t>ショウメイショ</t>
    </rPh>
    <rPh sb="7" eb="9">
      <t>ヨウシキ</t>
    </rPh>
    <rPh sb="9" eb="10">
      <t>ダイ</t>
    </rPh>
    <rPh sb="11" eb="12">
      <t>ゴウ</t>
    </rPh>
    <rPh sb="14" eb="15">
      <t>ノ</t>
    </rPh>
    <rPh sb="16" eb="19">
      <t>シュクハクスウ</t>
    </rPh>
    <rPh sb="21" eb="23">
      <t>キニュウ</t>
    </rPh>
    <rPh sb="32" eb="34">
      <t>イコウ</t>
    </rPh>
    <rPh sb="35" eb="37">
      <t>シュクハク</t>
    </rPh>
    <rPh sb="40" eb="42">
      <t>バアイ</t>
    </rPh>
    <rPh sb="48" eb="50">
      <t>シュクハク</t>
    </rPh>
    <rPh sb="51" eb="52">
      <t>フク</t>
    </rPh>
    <rPh sb="54" eb="55">
      <t>ノ</t>
    </rPh>
    <rPh sb="56" eb="59">
      <t>シュクハクスウ</t>
    </rPh>
    <rPh sb="61" eb="63">
      <t>ニュウリョク</t>
    </rPh>
    <rPh sb="75" eb="80">
      <t>シュクハクショウメイショ</t>
    </rPh>
    <rPh sb="81" eb="82">
      <t>ノ</t>
    </rPh>
    <rPh sb="83" eb="86">
      <t>シュクハクスウ</t>
    </rPh>
    <rPh sb="87" eb="90">
      <t>サンカシャ</t>
    </rPh>
    <rPh sb="90" eb="93">
      <t>タイショウガイ</t>
    </rPh>
    <rPh sb="94" eb="95">
      <t>モノ</t>
    </rPh>
    <rPh sb="96" eb="97">
      <t>ハイ</t>
    </rPh>
    <rPh sb="101" eb="103">
      <t>バアイ</t>
    </rPh>
    <rPh sb="106" eb="107">
      <t>モノ</t>
    </rPh>
    <rPh sb="108" eb="111">
      <t>シュクハクスウ</t>
    </rPh>
    <rPh sb="112" eb="113">
      <t>ノゾ</t>
    </rPh>
    <rPh sb="115" eb="116">
      <t>ノ</t>
    </rPh>
    <rPh sb="117" eb="120">
      <t>シュクハクスウ</t>
    </rPh>
    <rPh sb="122" eb="124">
      <t>ニュウリョク</t>
    </rPh>
    <phoneticPr fontId="2"/>
  </si>
  <si>
    <t>スポーツ合宿支援事業助成金　変更申請金額</t>
    <rPh sb="4" eb="13">
      <t>ガッシュクシエンジギョウジョセイキン</t>
    </rPh>
    <rPh sb="14" eb="16">
      <t>ヘンコウ</t>
    </rPh>
    <rPh sb="16" eb="18">
      <t>シンセイ</t>
    </rPh>
    <rPh sb="18" eb="19">
      <t>キン</t>
    </rPh>
    <rPh sb="19" eb="20">
      <t>ガク</t>
    </rPh>
    <phoneticPr fontId="2"/>
  </si>
  <si>
    <t>合宿で利用した宿泊施設及びスポーツ施設の利用に係る両施設分の領収書の写し</t>
    <rPh sb="0" eb="2">
      <t>ガッシュク</t>
    </rPh>
    <rPh sb="3" eb="5">
      <t>リヨウ</t>
    </rPh>
    <rPh sb="7" eb="9">
      <t>シュクハク</t>
    </rPh>
    <rPh sb="9" eb="11">
      <t>シセツ</t>
    </rPh>
    <rPh sb="11" eb="12">
      <t>オヨ</t>
    </rPh>
    <rPh sb="17" eb="19">
      <t>シセツ</t>
    </rPh>
    <rPh sb="20" eb="22">
      <t>リヨウ</t>
    </rPh>
    <rPh sb="23" eb="24">
      <t>カカ</t>
    </rPh>
    <rPh sb="25" eb="26">
      <t>リョウ</t>
    </rPh>
    <rPh sb="26" eb="28">
      <t>シセツ</t>
    </rPh>
    <rPh sb="28" eb="29">
      <t>ブン</t>
    </rPh>
    <rPh sb="30" eb="33">
      <t>リョウシュウショ</t>
    </rPh>
    <rPh sb="34" eb="35">
      <t>ウツ</t>
    </rPh>
    <phoneticPr fontId="2"/>
  </si>
  <si>
    <r>
      <t>スポーツ団体の概要が分かるもの</t>
    </r>
    <r>
      <rPr>
        <b/>
        <sz val="10"/>
        <rFont val="BIZ UDP明朝 Medium"/>
        <family val="1"/>
        <charset val="128"/>
      </rPr>
      <t>（添付必須）</t>
    </r>
    <rPh sb="4" eb="6">
      <t>ダンタイ</t>
    </rPh>
    <rPh sb="7" eb="9">
      <t>ガイヨウ</t>
    </rPh>
    <rPh sb="10" eb="11">
      <t>ワ</t>
    </rPh>
    <rPh sb="16" eb="18">
      <t>テンプ</t>
    </rPh>
    <rPh sb="18" eb="20">
      <t>ヒッス</t>
    </rPh>
    <phoneticPr fontId="2"/>
  </si>
  <si>
    <r>
      <t>利用施設の予約が分かるもの</t>
    </r>
    <r>
      <rPr>
        <b/>
        <sz val="10"/>
        <rFont val="BIZ UDP明朝 Medium"/>
        <family val="1"/>
        <charset val="128"/>
      </rPr>
      <t>（添付必須）</t>
    </r>
    <rPh sb="0" eb="4">
      <t>リヨウシセツ</t>
    </rPh>
    <rPh sb="5" eb="7">
      <t>ヨヤク</t>
    </rPh>
    <rPh sb="8" eb="9">
      <t>ワ</t>
    </rPh>
    <rPh sb="14" eb="16">
      <t>テンプ</t>
    </rPh>
    <rPh sb="16" eb="18">
      <t>ヒッス</t>
    </rPh>
    <phoneticPr fontId="2"/>
  </si>
  <si>
    <t>※領収書等について
　ア　原則、領収書等の書類には宛名等が記載されているものとし、宛名は当該助成金
　　　申請者名義と一致もしくは協会が同一であると判断できること。
　イ　銀行振込等で支払った場合など領収書が発行されない際は、
　　　振込通知書と振込金額の内訳が分かる請求書等の書類を併せて提出すること。
　ウ　合宿全体に係る領収書の場合は宿泊費と合宿施設利用料の内訳が分かる
　　　請求書等の資料を添付すること。</t>
    <phoneticPr fontId="2"/>
  </si>
  <si>
    <t>←添付する名簿に記載の参加者の人数を記載ください。
　 なお、参加対象外の方は含めないようご注意ください。</t>
    <rPh sb="1" eb="3">
      <t>テンプ</t>
    </rPh>
    <rPh sb="5" eb="7">
      <t>メイボ</t>
    </rPh>
    <rPh sb="8" eb="10">
      <t>キサイ</t>
    </rPh>
    <rPh sb="11" eb="14">
      <t>サンカシャ</t>
    </rPh>
    <rPh sb="15" eb="17">
      <t>ニンズウ</t>
    </rPh>
    <rPh sb="18" eb="20">
      <t>キサイ</t>
    </rPh>
    <rPh sb="31" eb="33">
      <t>サンカ</t>
    </rPh>
    <rPh sb="33" eb="35">
      <t>タイショウ</t>
    </rPh>
    <rPh sb="35" eb="36">
      <t>ガイ</t>
    </rPh>
    <rPh sb="37" eb="38">
      <t>カタ</t>
    </rPh>
    <rPh sb="39" eb="40">
      <t>フク</t>
    </rPh>
    <rPh sb="46" eb="48">
      <t>チュウイ</t>
    </rPh>
    <phoneticPr fontId="2"/>
  </si>
  <si>
    <t>←合宿の予定参加人数をご入力ください。</t>
    <rPh sb="1" eb="3">
      <t>ガッシュク</t>
    </rPh>
    <rPh sb="4" eb="6">
      <t>ヨテイ</t>
    </rPh>
    <rPh sb="6" eb="8">
      <t>サンカ</t>
    </rPh>
    <rPh sb="8" eb="10">
      <t>ニンズウ</t>
    </rPh>
    <rPh sb="12" eb="14">
      <t>ニュウリョク</t>
    </rPh>
    <phoneticPr fontId="2"/>
  </si>
  <si>
    <t>・・写し可</t>
    <rPh sb="2" eb="3">
      <t>ウツ</t>
    </rPh>
    <rPh sb="4" eb="5">
      <t>カ</t>
    </rPh>
    <phoneticPr fontId="2"/>
  </si>
  <si>
    <t>・・写し可</t>
    <phoneticPr fontId="2"/>
  </si>
  <si>
    <t>←参加者予定数×助成対象宿泊日数で算出するか、予約確認票等に記載の延べ宿泊数をご入力ください。</t>
    <rPh sb="1" eb="4">
      <t>サンカシャ</t>
    </rPh>
    <rPh sb="4" eb="6">
      <t>ヨテイ</t>
    </rPh>
    <rPh sb="6" eb="7">
      <t>スウ</t>
    </rPh>
    <rPh sb="8" eb="10">
      <t>ジョセイ</t>
    </rPh>
    <rPh sb="10" eb="12">
      <t>タイショウ</t>
    </rPh>
    <rPh sb="12" eb="14">
      <t>シュクハク</t>
    </rPh>
    <rPh sb="14" eb="16">
      <t>ニッスウ</t>
    </rPh>
    <rPh sb="17" eb="19">
      <t>サンシュツ</t>
    </rPh>
    <rPh sb="23" eb="25">
      <t>ヨヤク</t>
    </rPh>
    <rPh sb="25" eb="27">
      <t>カクニン</t>
    </rPh>
    <rPh sb="27" eb="28">
      <t>ヒョウ</t>
    </rPh>
    <rPh sb="28" eb="29">
      <t>トウ</t>
    </rPh>
    <rPh sb="30" eb="32">
      <t>キサイ</t>
    </rPh>
    <rPh sb="33" eb="34">
      <t>ノ</t>
    </rPh>
    <rPh sb="35" eb="37">
      <t>シュクハク</t>
    </rPh>
    <rPh sb="37" eb="38">
      <t>スウ</t>
    </rPh>
    <rPh sb="40" eb="42">
      <t>ニュウリョク</t>
    </rPh>
    <phoneticPr fontId="2"/>
  </si>
  <si>
    <t>ア	　代表チームの場合
　(ア)	日本代表チーム・・・公的な競技連盟又は協会等のホームページなど代表活動（高知県で合宿を実施すること）が分かる資料
　(イ)	国外の代表チーム・・・公的な競技連盟又は協会等のホームページ内など代表活動（高知県で合宿を実施すること）が分かる資料又は高知県合宿の実施要項等の資料
イ	　上記以外のチームの場合・・・下記（ア）から（ウ）のいずれかの資料
　(ア)	公的な競技連盟又は協会等に加盟していることが分かる資料
　(イ)	学校公認のスポーツ団体（部活動、クラブ、サークル等）であることを証明できる資料
(ウ)	直近の活動が分かる資料（申請日前６か月以内に出場した大会のトーナメント表、又は当該年度の更新が確認できるホームページやSNSのコピー等）</t>
    <phoneticPr fontId="2"/>
  </si>
  <si>
    <t>←委任先の団体名をご入力ください。
なお、個人口座への振込の場合は団体名の入力は不要です。</t>
    <rPh sb="1" eb="4">
      <t>イニンサキ</t>
    </rPh>
    <rPh sb="5" eb="8">
      <t>ダンタイメイ</t>
    </rPh>
    <rPh sb="10" eb="12">
      <t>ニュウリョク</t>
    </rPh>
    <rPh sb="21" eb="23">
      <t>コジン</t>
    </rPh>
    <rPh sb="23" eb="25">
      <t>コウザ</t>
    </rPh>
    <rPh sb="27" eb="29">
      <t>フリコミ</t>
    </rPh>
    <rPh sb="30" eb="32">
      <t>バアイ</t>
    </rPh>
    <rPh sb="33" eb="35">
      <t>ダンタイ</t>
    </rPh>
    <rPh sb="35" eb="36">
      <t>メイ</t>
    </rPh>
    <rPh sb="37" eb="39">
      <t>ニュウリョク</t>
    </rPh>
    <rPh sb="40" eb="42">
      <t>フヨウ</t>
    </rPh>
    <phoneticPr fontId="2"/>
  </si>
  <si>
    <t>代理人
住所</t>
    <rPh sb="2" eb="3">
      <t>ヒト</t>
    </rPh>
    <rPh sb="4" eb="6">
      <t>ジュウショ</t>
    </rPh>
    <phoneticPr fontId="2"/>
  </si>
  <si>
    <t>代理人
氏名</t>
    <rPh sb="0" eb="3">
      <t>ダイリニン</t>
    </rPh>
    <rPh sb="4" eb="6">
      <t>シメイ</t>
    </rPh>
    <phoneticPr fontId="2"/>
  </si>
  <si>
    <t>※個人口座へお振り込みの場合、住所欄には個人の住所をご記載いただき、
氏名欄には団体名は記入せずにお名前のみを記載してください。</t>
    <rPh sb="1" eb="5">
      <t>コジンコウザ</t>
    </rPh>
    <rPh sb="7" eb="8">
      <t>フ</t>
    </rPh>
    <rPh sb="9" eb="10">
      <t>コ</t>
    </rPh>
    <rPh sb="12" eb="14">
      <t>バアイ</t>
    </rPh>
    <rPh sb="15" eb="17">
      <t>ジュウショ</t>
    </rPh>
    <rPh sb="17" eb="18">
      <t>ラン</t>
    </rPh>
    <rPh sb="20" eb="22">
      <t>コジン</t>
    </rPh>
    <rPh sb="23" eb="25">
      <t>ジュウショ</t>
    </rPh>
    <rPh sb="27" eb="29">
      <t>キサイ</t>
    </rPh>
    <rPh sb="35" eb="38">
      <t>シメイラン</t>
    </rPh>
    <rPh sb="40" eb="43">
      <t>ダンタイメイ</t>
    </rPh>
    <rPh sb="44" eb="46">
      <t>キニュウ</t>
    </rPh>
    <rPh sb="50" eb="52">
      <t>ナマエ</t>
    </rPh>
    <rPh sb="55" eb="57">
      <t>キサイ</t>
    </rPh>
    <phoneticPr fontId="2"/>
  </si>
  <si>
    <t xml:space="preserve">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</si>
</sst>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quot;年&quot;"/>
    <numFmt numFmtId="177" formatCode="#,##0&quot; 人&quot;"/>
    <numFmt numFmtId="178" formatCode="&quot;延&quot;&quot;べ&quot;\ #,##0\ &quot;人&quot;&quot;泊&quot;"/>
    <numFmt numFmtId="179" formatCode="[$-411]ggg\ e&quot;年&quot;\ m&quot;月&quot;\ d&quot;日&quot;;@"/>
    <numFmt numFmtId="180" formatCode="#,##0&quot;円&quot;"/>
    <numFmt numFmtId="181" formatCode="#,##0&quot;人泊&quot;"/>
  </numFmts>
  <fonts count="42">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1"/>
      <name val="BIZ UDP明朝 Medium"/>
      <family val="1"/>
      <charset val="128"/>
    </font>
    <font>
      <b/>
      <sz val="10"/>
      <color theme="1"/>
      <name val="BIZ UDP明朝 Medium"/>
      <family val="1"/>
      <charset val="128"/>
    </font>
    <font>
      <b/>
      <sz val="14"/>
      <color theme="1"/>
      <name val="BIZ UDP明朝 Medium"/>
      <family val="1"/>
      <charset val="128"/>
    </font>
    <font>
      <b/>
      <sz val="15"/>
      <color theme="1"/>
      <name val="BIZ UDP明朝 Medium"/>
      <family val="1"/>
      <charset val="128"/>
    </font>
    <font>
      <b/>
      <sz val="13"/>
      <color theme="1"/>
      <name val="BIZ UDP明朝 Medium"/>
      <family val="1"/>
      <charset val="128"/>
    </font>
    <font>
      <sz val="11"/>
      <color theme="1"/>
      <name val="BIZ UDP明朝 Medium"/>
      <family val="1"/>
      <charset val="128"/>
    </font>
    <font>
      <sz val="12"/>
      <color theme="1"/>
      <name val="BIZ UDP明朝 Medium"/>
      <family val="1"/>
      <charset val="128"/>
    </font>
    <font>
      <sz val="10"/>
      <color theme="2" tint="-0.499984740745262"/>
      <name val="BIZ UDP明朝 Medium"/>
      <family val="1"/>
      <charset val="128"/>
    </font>
    <font>
      <sz val="22"/>
      <color theme="1"/>
      <name val="Segoe UI Symbol"/>
      <family val="1"/>
    </font>
    <font>
      <b/>
      <sz val="8"/>
      <color theme="1"/>
      <name val="BIZ UDP明朝 Medium"/>
      <family val="1"/>
      <charset val="128"/>
    </font>
    <font>
      <sz val="13"/>
      <color theme="1"/>
      <name val="BIZ UDP明朝 Medium"/>
      <family val="1"/>
      <charset val="128"/>
    </font>
    <font>
      <b/>
      <sz val="10.5"/>
      <color theme="1"/>
      <name val="BIZ UDP明朝 Medium"/>
      <family val="1"/>
      <charset val="128"/>
    </font>
    <font>
      <sz val="10.5"/>
      <color theme="1"/>
      <name val="BIZ UDP明朝 Medium"/>
      <family val="1"/>
      <charset val="128"/>
    </font>
    <font>
      <b/>
      <sz val="11"/>
      <color rgb="FFFF0000"/>
      <name val="BIZ UDP明朝 Medium"/>
      <family val="1"/>
      <charset val="128"/>
    </font>
    <font>
      <b/>
      <sz val="12"/>
      <color theme="1"/>
      <name val="BIZ UDP明朝 Medium"/>
      <family val="1"/>
      <charset val="128"/>
    </font>
    <font>
      <b/>
      <sz val="18"/>
      <color theme="1"/>
      <name val="BIZ UDP明朝 Medium"/>
      <family val="1"/>
      <charset val="128"/>
    </font>
    <font>
      <sz val="10"/>
      <name val="BIZ UDP明朝 Medium"/>
      <family val="1"/>
      <charset val="128"/>
    </font>
    <font>
      <b/>
      <sz val="10"/>
      <name val="BIZ UDP明朝 Medium"/>
      <family val="1"/>
      <charset val="128"/>
    </font>
    <font>
      <sz val="9"/>
      <color theme="1"/>
      <name val="BIZ UDP明朝 Medium"/>
      <family val="1"/>
      <charset val="128"/>
    </font>
    <font>
      <b/>
      <sz val="10"/>
      <color rgb="FFFF0000"/>
      <name val="BIZ UDP明朝 Medium"/>
      <family val="1"/>
      <charset val="128"/>
    </font>
    <font>
      <b/>
      <sz val="11"/>
      <color theme="1"/>
      <name val="BIZ UDP明朝 Medium"/>
      <family val="1"/>
      <charset val="128"/>
    </font>
    <font>
      <sz val="11"/>
      <name val="游ゴシック"/>
      <family val="2"/>
      <charset val="128"/>
      <scheme val="minor"/>
    </font>
    <font>
      <sz val="10"/>
      <name val="游ゴシック"/>
      <family val="2"/>
      <charset val="128"/>
      <scheme val="minor"/>
    </font>
    <font>
      <b/>
      <sz val="10"/>
      <name val="游ゴシック"/>
      <family val="3"/>
      <charset val="128"/>
      <scheme val="minor"/>
    </font>
    <font>
      <sz val="16"/>
      <name val="BIZ UDP明朝 Medium"/>
      <family val="1"/>
      <charset val="128"/>
    </font>
    <font>
      <b/>
      <sz val="9"/>
      <color indexed="81"/>
      <name val="MS P ゴシック"/>
      <family val="3"/>
      <charset val="128"/>
    </font>
    <font>
      <b/>
      <sz val="14"/>
      <name val="游ゴシック"/>
      <family val="3"/>
      <charset val="128"/>
      <scheme val="minor"/>
    </font>
    <font>
      <sz val="11"/>
      <color theme="2" tint="-0.249977111117893"/>
      <name val="游ゴシック"/>
      <family val="2"/>
      <charset val="128"/>
      <scheme val="minor"/>
    </font>
    <font>
      <sz val="11"/>
      <color theme="1"/>
      <name val="Segoe UI Symbol"/>
      <family val="2"/>
    </font>
    <font>
      <b/>
      <sz val="12"/>
      <color rgb="FFFF0000"/>
      <name val="BIZ UDP明朝 Medium"/>
      <family val="1"/>
      <charset val="128"/>
    </font>
    <font>
      <b/>
      <sz val="16"/>
      <color rgb="FFFF0000"/>
      <name val="BIZ UDP明朝 Medium"/>
      <family val="1"/>
      <charset val="128"/>
    </font>
    <font>
      <b/>
      <sz val="16"/>
      <color rgb="FFFFFF00"/>
      <name val="BIZ UDP明朝 Medium"/>
      <family val="1"/>
      <charset val="128"/>
    </font>
    <font>
      <sz val="11"/>
      <color theme="1"/>
      <name val="ＭＳ Ｐゴシック"/>
      <family val="3"/>
      <charset val="128"/>
    </font>
    <font>
      <sz val="10"/>
      <name val="游ゴシック Light"/>
      <family val="3"/>
      <charset val="128"/>
      <scheme val="major"/>
    </font>
    <font>
      <sz val="11"/>
      <color indexed="52"/>
      <name val="ＭＳ Ｐゴシック"/>
      <family val="3"/>
      <charset val="128"/>
    </font>
    <font>
      <b/>
      <sz val="10"/>
      <color rgb="FFFF0000"/>
      <name val="Segoe UI Symbol"/>
      <family val="1"/>
    </font>
    <font>
      <sz val="22"/>
      <name val="Segoe UI Symbol"/>
      <family val="1"/>
    </font>
    <font>
      <sz val="9"/>
      <name val="BIZ UDP明朝 Medium"/>
      <family val="1"/>
      <charset val="128"/>
    </font>
    <font>
      <sz val="10"/>
      <color rgb="FFFF0000"/>
      <name val="BIZ UDP明朝 Medium"/>
      <family val="1"/>
      <charset val="128"/>
    </font>
  </fonts>
  <fills count="9">
    <fill>
      <patternFill patternType="none"/>
    </fill>
    <fill>
      <patternFill patternType="gray125"/>
    </fill>
    <fill>
      <patternFill patternType="solid">
        <fgColor rgb="FFFFFFCC"/>
        <bgColor indexed="64"/>
      </patternFill>
    </fill>
    <fill>
      <patternFill patternType="solid">
        <fgColor rgb="FFCCFFFF"/>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rgb="FFFFFF00"/>
        <bgColor indexed="64"/>
      </patternFill>
    </fill>
  </fills>
  <borders count="9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top style="dashed">
        <color indexed="64"/>
      </top>
      <bottom style="medium">
        <color indexed="64"/>
      </bottom>
      <diagonal/>
    </border>
    <border>
      <left/>
      <right style="thin">
        <color indexed="64"/>
      </right>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right style="thick">
        <color indexed="64"/>
      </right>
      <top style="thick">
        <color indexed="64"/>
      </top>
      <bottom/>
      <diagonal/>
    </border>
    <border>
      <left/>
      <right/>
      <top style="thick">
        <color indexed="64"/>
      </top>
      <bottom style="dashed">
        <color indexed="64"/>
      </bottom>
      <diagonal/>
    </border>
    <border>
      <left/>
      <right style="thin">
        <color indexed="64"/>
      </right>
      <top style="medium">
        <color indexed="64"/>
      </top>
      <bottom/>
      <diagonal/>
    </border>
    <border>
      <left style="thin">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auto="1"/>
      </left>
      <right style="thin">
        <color auto="1"/>
      </right>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thin">
        <color indexed="64"/>
      </top>
      <bottom style="hair">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right/>
      <top/>
      <bottom style="hair">
        <color indexed="64"/>
      </bottom>
      <diagonal/>
    </border>
    <border>
      <left style="thick">
        <color indexed="64"/>
      </left>
      <right/>
      <top style="dashed">
        <color indexed="64"/>
      </top>
      <bottom style="medium">
        <color indexed="64"/>
      </bottom>
      <diagonal/>
    </border>
    <border>
      <left/>
      <right style="thick">
        <color indexed="64"/>
      </right>
      <top style="dashed">
        <color indexed="64"/>
      </top>
      <bottom style="medium">
        <color indexed="64"/>
      </bottom>
      <diagonal/>
    </border>
    <border>
      <left style="thick">
        <color indexed="64"/>
      </left>
      <right/>
      <top/>
      <bottom style="medium">
        <color indexed="64"/>
      </bottom>
      <diagonal/>
    </border>
    <border>
      <left/>
      <right style="thick">
        <color indexed="64"/>
      </right>
      <top/>
      <bottom style="medium">
        <color indexed="64"/>
      </bottom>
      <diagonal/>
    </border>
    <border>
      <left style="thin">
        <color indexed="64"/>
      </left>
      <right/>
      <top/>
      <bottom style="hair">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ck">
        <color indexed="64"/>
      </right>
      <top/>
      <bottom/>
      <diagonal/>
    </border>
    <border>
      <left style="thick">
        <color indexed="64"/>
      </left>
      <right/>
      <top/>
      <bottom/>
      <diagonal/>
    </border>
    <border>
      <left/>
      <right style="hair">
        <color indexed="64"/>
      </right>
      <top style="thin">
        <color indexed="64"/>
      </top>
      <bottom style="hair">
        <color indexed="64"/>
      </bottom>
      <diagonal/>
    </border>
    <border>
      <left style="medium">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thin">
        <color indexed="64"/>
      </left>
      <right/>
      <top style="hair">
        <color indexed="64"/>
      </top>
      <bottom style="thin">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35" fillId="0" borderId="0">
      <alignment vertical="center"/>
    </xf>
  </cellStyleXfs>
  <cellXfs count="421">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5" fillId="0" borderId="0" xfId="0" quotePrefix="1" applyFont="1">
      <alignment vertical="center"/>
    </xf>
    <xf numFmtId="0" fontId="3" fillId="0" borderId="0" xfId="0" applyFont="1" applyAlignment="1"/>
    <xf numFmtId="0" fontId="4" fillId="0" borderId="0" xfId="0" applyFont="1" applyAlignment="1">
      <alignment horizontal="center" vertical="center" wrapText="1"/>
    </xf>
    <xf numFmtId="0" fontId="4" fillId="0" borderId="0" xfId="0" applyFont="1" applyAlignment="1">
      <alignment horizontal="center" vertical="center"/>
    </xf>
    <xf numFmtId="0" fontId="3" fillId="0" borderId="0" xfId="0" quotePrefix="1" applyFont="1" applyAlignment="1">
      <alignment horizontal="center" vertical="center"/>
    </xf>
    <xf numFmtId="0" fontId="3" fillId="0" borderId="0" xfId="0" applyFont="1" applyAlignment="1">
      <alignment horizontal="left" vertical="top" wrapText="1"/>
    </xf>
    <xf numFmtId="0" fontId="9" fillId="0" borderId="0" xfId="0" applyFont="1">
      <alignment vertical="center"/>
    </xf>
    <xf numFmtId="0" fontId="15" fillId="0" borderId="26" xfId="0" applyFont="1" applyBorder="1" applyAlignment="1">
      <alignment horizontal="center" vertical="center"/>
    </xf>
    <xf numFmtId="0" fontId="15" fillId="0" borderId="7" xfId="0" applyFont="1" applyBorder="1" applyAlignment="1">
      <alignment horizontal="center" vertical="center"/>
    </xf>
    <xf numFmtId="38" fontId="7" fillId="0" borderId="41" xfId="1" applyFont="1" applyFill="1" applyBorder="1" applyAlignment="1"/>
    <xf numFmtId="0" fontId="8" fillId="0" borderId="0" xfId="0" applyFont="1" applyAlignment="1">
      <alignment horizontal="left" vertical="center" wrapText="1"/>
    </xf>
    <xf numFmtId="0" fontId="8" fillId="0" borderId="0" xfId="0" applyFont="1" applyAlignment="1">
      <alignment vertical="center" wrapText="1"/>
    </xf>
    <xf numFmtId="0" fontId="13" fillId="0" borderId="0" xfId="0" applyFont="1" applyAlignment="1">
      <alignment horizontal="left" vertical="center" wrapText="1"/>
    </xf>
    <xf numFmtId="179" fontId="15" fillId="0" borderId="26" xfId="0" applyNumberFormat="1" applyFont="1" applyBorder="1" applyAlignment="1">
      <alignment horizontal="center" vertical="center"/>
    </xf>
    <xf numFmtId="179" fontId="15" fillId="0" borderId="27" xfId="0" applyNumberFormat="1" applyFont="1" applyBorder="1" applyAlignment="1">
      <alignment horizontal="center" vertical="center"/>
    </xf>
    <xf numFmtId="0" fontId="9" fillId="0" borderId="0" xfId="0" applyFont="1" applyAlignment="1">
      <alignment horizontal="center" vertical="center"/>
    </xf>
    <xf numFmtId="0" fontId="15" fillId="0" borderId="19" xfId="0" applyFont="1" applyBorder="1" applyAlignment="1">
      <alignment horizontal="left" vertical="center"/>
    </xf>
    <xf numFmtId="0" fontId="0" fillId="0" borderId="0" xfId="0" quotePrefix="1">
      <alignment vertical="center"/>
    </xf>
    <xf numFmtId="0" fontId="0" fillId="0" borderId="0" xfId="0" quotePrefix="1" applyAlignment="1">
      <alignment horizontal="right" vertical="center"/>
    </xf>
    <xf numFmtId="0" fontId="15" fillId="0" borderId="21" xfId="0" applyFont="1" applyBorder="1" applyAlignment="1">
      <alignment horizontal="left" vertical="center"/>
    </xf>
    <xf numFmtId="179" fontId="15" fillId="0" borderId="7" xfId="0" applyNumberFormat="1" applyFont="1" applyBorder="1" applyAlignment="1">
      <alignment horizontal="center" vertical="center"/>
    </xf>
    <xf numFmtId="179" fontId="15" fillId="0" borderId="17" xfId="0" applyNumberFormat="1" applyFont="1" applyBorder="1" applyAlignment="1">
      <alignment horizontal="center" vertical="center"/>
    </xf>
    <xf numFmtId="0" fontId="11" fillId="0" borderId="10" xfId="0" applyFont="1" applyBorder="1" applyAlignment="1">
      <alignment horizontal="center" vertical="center"/>
    </xf>
    <xf numFmtId="0" fontId="11" fillId="0" borderId="0" xfId="0" applyFont="1" applyAlignment="1">
      <alignment horizontal="center" vertical="center"/>
    </xf>
    <xf numFmtId="0" fontId="21" fillId="0" borderId="44" xfId="0" applyFont="1" applyBorder="1" applyAlignment="1">
      <alignment horizontal="center" vertical="center" wrapText="1"/>
    </xf>
    <xf numFmtId="0" fontId="21" fillId="0" borderId="62" xfId="0" applyFont="1" applyBorder="1" applyAlignment="1">
      <alignment horizontal="center" vertical="center" wrapText="1"/>
    </xf>
    <xf numFmtId="38" fontId="3" fillId="0" borderId="0" xfId="0" applyNumberFormat="1" applyFont="1">
      <alignment vertical="center"/>
    </xf>
    <xf numFmtId="0" fontId="0" fillId="0" borderId="0" xfId="0" applyAlignment="1">
      <alignment horizontal="left" vertical="center"/>
    </xf>
    <xf numFmtId="0" fontId="0" fillId="0" borderId="0" xfId="0" quotePrefix="1" applyAlignment="1">
      <alignment horizontal="left" vertical="center"/>
    </xf>
    <xf numFmtId="181" fontId="3" fillId="0" borderId="0" xfId="0" applyNumberFormat="1" applyFont="1">
      <alignment vertical="center"/>
    </xf>
    <xf numFmtId="0" fontId="9" fillId="5" borderId="0" xfId="0" applyFont="1" applyFill="1" applyAlignment="1">
      <alignment horizontal="center" vertical="center"/>
    </xf>
    <xf numFmtId="0" fontId="24" fillId="0" borderId="0" xfId="0" applyFont="1">
      <alignment vertical="center"/>
    </xf>
    <xf numFmtId="0" fontId="25" fillId="0" borderId="0" xfId="0" applyFont="1">
      <alignment vertical="center"/>
    </xf>
    <xf numFmtId="0" fontId="24" fillId="0" borderId="0" xfId="0" applyFont="1" applyAlignment="1">
      <alignment horizontal="center" vertical="center"/>
    </xf>
    <xf numFmtId="0" fontId="19" fillId="0" borderId="45" xfId="0" applyFont="1" applyBorder="1" applyAlignment="1">
      <alignment horizontal="center" vertical="center" wrapText="1"/>
    </xf>
    <xf numFmtId="0" fontId="19" fillId="0" borderId="1" xfId="0" applyFont="1" applyBorder="1" applyAlignment="1">
      <alignment horizontal="center" vertical="center"/>
    </xf>
    <xf numFmtId="0" fontId="19" fillId="0" borderId="21" xfId="0" applyFont="1" applyBorder="1" applyAlignment="1">
      <alignment horizontal="center" vertical="center"/>
    </xf>
    <xf numFmtId="0" fontId="19" fillId="0" borderId="69" xfId="0" applyFont="1" applyBorder="1" applyAlignment="1">
      <alignment horizontal="center" vertical="center" wrapText="1"/>
    </xf>
    <xf numFmtId="0" fontId="24" fillId="0" borderId="47" xfId="0" applyFont="1" applyBorder="1" applyAlignment="1">
      <alignment horizontal="center" vertical="center"/>
    </xf>
    <xf numFmtId="0" fontId="19" fillId="0" borderId="1" xfId="0" applyFont="1" applyBorder="1" applyAlignment="1">
      <alignment horizontal="center" vertical="center" wrapText="1"/>
    </xf>
    <xf numFmtId="0" fontId="24" fillId="0" borderId="0" xfId="0" applyFont="1" applyAlignment="1">
      <alignment horizontal="left" vertical="center"/>
    </xf>
    <xf numFmtId="0" fontId="26" fillId="0" borderId="0" xfId="0" applyFont="1" applyAlignment="1">
      <alignment horizontal="right" vertical="center"/>
    </xf>
    <xf numFmtId="0" fontId="19" fillId="0" borderId="8" xfId="0" applyFont="1" applyBorder="1" applyAlignment="1">
      <alignment horizontal="center" vertical="center"/>
    </xf>
    <xf numFmtId="0" fontId="19" fillId="0" borderId="56" xfId="0" applyFont="1" applyBorder="1" applyAlignment="1">
      <alignment horizontal="center" vertical="center"/>
    </xf>
    <xf numFmtId="0" fontId="19" fillId="0" borderId="57" xfId="0" applyFont="1" applyBorder="1" applyAlignment="1">
      <alignment horizontal="center" vertical="center" wrapText="1"/>
    </xf>
    <xf numFmtId="0" fontId="24" fillId="0" borderId="59" xfId="0" applyFont="1" applyBorder="1" applyAlignment="1">
      <alignment horizontal="center" vertical="center"/>
    </xf>
    <xf numFmtId="0" fontId="19" fillId="0" borderId="56" xfId="0" applyFont="1" applyBorder="1" applyAlignment="1">
      <alignment horizontal="center" vertical="center" wrapText="1"/>
    </xf>
    <xf numFmtId="0" fontId="19" fillId="0" borderId="70" xfId="0" applyFont="1" applyBorder="1" applyAlignment="1">
      <alignment horizontal="center" vertical="center" wrapText="1"/>
    </xf>
    <xf numFmtId="0" fontId="24" fillId="0" borderId="7" xfId="0" applyFont="1" applyBorder="1" applyAlignment="1">
      <alignment horizontal="center" vertical="center"/>
    </xf>
    <xf numFmtId="0" fontId="24" fillId="0" borderId="2" xfId="0" applyFont="1" applyBorder="1" applyAlignment="1">
      <alignment horizontal="right"/>
    </xf>
    <xf numFmtId="0" fontId="24" fillId="0" borderId="8" xfId="0" applyFont="1" applyBorder="1" applyAlignment="1">
      <alignment horizontal="center" vertical="center"/>
    </xf>
    <xf numFmtId="0" fontId="24" fillId="0" borderId="56" xfId="0" applyFont="1" applyBorder="1" applyAlignment="1">
      <alignment horizontal="center" vertical="center"/>
    </xf>
    <xf numFmtId="0" fontId="24" fillId="0" borderId="4" xfId="0" applyFont="1" applyBorder="1">
      <alignment vertical="center"/>
    </xf>
    <xf numFmtId="0" fontId="24" fillId="0" borderId="4" xfId="0" applyFont="1" applyBorder="1" applyAlignment="1">
      <alignment horizontal="center" vertical="center"/>
    </xf>
    <xf numFmtId="0" fontId="27" fillId="0" borderId="4" xfId="0" applyFont="1" applyBorder="1" applyAlignment="1">
      <alignment horizontal="center" vertical="center"/>
    </xf>
    <xf numFmtId="0" fontId="27" fillId="0" borderId="52" xfId="0" applyFont="1" applyBorder="1" applyAlignment="1">
      <alignment horizontal="center" vertical="center"/>
    </xf>
    <xf numFmtId="0" fontId="27" fillId="4" borderId="19" xfId="0" applyFont="1" applyFill="1" applyBorder="1" applyAlignment="1">
      <alignment horizontal="center" vertical="center"/>
    </xf>
    <xf numFmtId="0" fontId="27" fillId="4" borderId="7" xfId="0" applyFont="1" applyFill="1" applyBorder="1" applyAlignment="1">
      <alignment horizontal="center" vertical="center"/>
    </xf>
    <xf numFmtId="0" fontId="31" fillId="0" borderId="0" xfId="0" applyFont="1">
      <alignment vertical="center"/>
    </xf>
    <xf numFmtId="0" fontId="32" fillId="0" borderId="0" xfId="0" applyFont="1" applyAlignment="1">
      <alignment vertical="center" shrinkToFit="1"/>
    </xf>
    <xf numFmtId="0" fontId="24" fillId="0" borderId="2" xfId="0" applyFont="1" applyBorder="1">
      <alignment vertical="center"/>
    </xf>
    <xf numFmtId="0" fontId="24" fillId="0" borderId="0" xfId="0" applyFont="1" applyAlignment="1">
      <alignment horizontal="right" vertical="center"/>
    </xf>
    <xf numFmtId="38" fontId="3" fillId="0" borderId="0" xfId="1" applyFont="1" applyAlignment="1">
      <alignment horizontal="left" vertical="center"/>
    </xf>
    <xf numFmtId="0" fontId="15" fillId="5" borderId="26" xfId="0" applyFont="1" applyFill="1" applyBorder="1" applyAlignment="1">
      <alignment horizontal="center" vertical="center"/>
    </xf>
    <xf numFmtId="3" fontId="3" fillId="0" borderId="0" xfId="0" applyNumberFormat="1" applyFont="1">
      <alignment vertical="center"/>
    </xf>
    <xf numFmtId="38" fontId="7" fillId="0" borderId="75" xfId="1" applyFont="1" applyFill="1" applyBorder="1" applyAlignment="1"/>
    <xf numFmtId="0" fontId="15" fillId="5" borderId="7" xfId="0" applyFont="1" applyFill="1" applyBorder="1" applyAlignment="1">
      <alignment horizontal="center" vertical="center"/>
    </xf>
    <xf numFmtId="0" fontId="20" fillId="0" borderId="1" xfId="0" applyFont="1" applyBorder="1" applyAlignment="1">
      <alignment horizontal="center" vertical="center" wrapText="1"/>
    </xf>
    <xf numFmtId="0" fontId="20" fillId="0" borderId="56" xfId="0" applyFont="1" applyBorder="1" applyAlignment="1">
      <alignment horizontal="center" vertical="center" wrapText="1"/>
    </xf>
    <xf numFmtId="0" fontId="19" fillId="0" borderId="10" xfId="0" applyFont="1" applyBorder="1">
      <alignment vertical="center"/>
    </xf>
    <xf numFmtId="0" fontId="20" fillId="0" borderId="10" xfId="0" applyFont="1" applyBorder="1">
      <alignment vertical="center"/>
    </xf>
    <xf numFmtId="0" fontId="19" fillId="0" borderId="11" xfId="0" applyFont="1" applyBorder="1">
      <alignment vertical="center"/>
    </xf>
    <xf numFmtId="0" fontId="19" fillId="0" borderId="0" xfId="0" applyFont="1">
      <alignment vertical="center"/>
    </xf>
    <xf numFmtId="0" fontId="19" fillId="0" borderId="0" xfId="0" applyFont="1" applyAlignment="1">
      <alignment vertical="top" wrapText="1"/>
    </xf>
    <xf numFmtId="0" fontId="20" fillId="0" borderId="0" xfId="0" applyFont="1">
      <alignment vertical="center"/>
    </xf>
    <xf numFmtId="0" fontId="19" fillId="0" borderId="13" xfId="0" applyFont="1" applyBorder="1" applyAlignment="1">
      <alignment vertical="top" wrapText="1"/>
    </xf>
    <xf numFmtId="0" fontId="19" fillId="0" borderId="13" xfId="0" applyFont="1" applyBorder="1">
      <alignment vertical="center"/>
    </xf>
    <xf numFmtId="0" fontId="19" fillId="0" borderId="0" xfId="0" applyFont="1" applyAlignment="1">
      <alignment vertical="top"/>
    </xf>
    <xf numFmtId="0" fontId="19" fillId="0" borderId="15" xfId="0" applyFont="1" applyBorder="1">
      <alignment vertical="center"/>
    </xf>
    <xf numFmtId="0" fontId="20" fillId="0" borderId="15" xfId="0" applyFont="1" applyBorder="1">
      <alignment vertical="center"/>
    </xf>
    <xf numFmtId="0" fontId="19" fillId="0" borderId="16" xfId="0" applyFont="1" applyBorder="1">
      <alignment vertical="center"/>
    </xf>
    <xf numFmtId="0" fontId="11" fillId="0" borderId="44" xfId="0" applyFont="1" applyBorder="1" applyAlignment="1">
      <alignment horizontal="center" vertical="center"/>
    </xf>
    <xf numFmtId="38" fontId="8" fillId="0" borderId="19" xfId="1" applyFont="1" applyFill="1" applyBorder="1" applyAlignment="1">
      <alignment vertical="center" wrapText="1"/>
    </xf>
    <xf numFmtId="0" fontId="14" fillId="0" borderId="19" xfId="0" applyFont="1" applyBorder="1" applyAlignment="1">
      <alignment horizontal="center" vertical="center"/>
    </xf>
    <xf numFmtId="0" fontId="14" fillId="0" borderId="20" xfId="0" applyFont="1" applyBorder="1" applyAlignment="1">
      <alignment horizontal="center" vertical="center"/>
    </xf>
    <xf numFmtId="0" fontId="8" fillId="0" borderId="65" xfId="0" applyFont="1" applyBorder="1" applyAlignment="1">
      <alignment horizontal="center" vertical="center" wrapText="1"/>
    </xf>
    <xf numFmtId="0" fontId="36" fillId="0" borderId="0" xfId="2" applyFont="1" applyAlignment="1">
      <alignment horizontal="left" vertical="center" shrinkToFit="1"/>
    </xf>
    <xf numFmtId="178" fontId="15" fillId="0" borderId="0" xfId="1" applyNumberFormat="1" applyFont="1" applyFill="1" applyBorder="1" applyAlignment="1">
      <alignment vertical="center"/>
    </xf>
    <xf numFmtId="3" fontId="15" fillId="6" borderId="0" xfId="1" applyNumberFormat="1" applyFont="1" applyFill="1" applyBorder="1" applyAlignment="1" applyProtection="1">
      <alignment vertical="center"/>
      <protection locked="0"/>
    </xf>
    <xf numFmtId="177" fontId="15" fillId="0" borderId="19" xfId="1" applyNumberFormat="1" applyFont="1" applyFill="1" applyBorder="1" applyAlignment="1">
      <alignment vertical="center"/>
    </xf>
    <xf numFmtId="178" fontId="21" fillId="0" borderId="0" xfId="1" applyNumberFormat="1" applyFont="1" applyFill="1" applyBorder="1" applyAlignment="1">
      <alignment vertical="center" wrapText="1"/>
    </xf>
    <xf numFmtId="0" fontId="15" fillId="0" borderId="20" xfId="0" applyFont="1" applyBorder="1" applyAlignment="1">
      <alignment horizontal="left" vertical="center"/>
    </xf>
    <xf numFmtId="178" fontId="15" fillId="0" borderId="19" xfId="1" applyNumberFormat="1" applyFont="1" applyFill="1" applyBorder="1" applyAlignment="1">
      <alignment horizontal="center" vertical="center"/>
    </xf>
    <xf numFmtId="0" fontId="21" fillId="0" borderId="0" xfId="0" applyFont="1" applyAlignment="1">
      <alignment horizontal="center" vertical="center" wrapText="1"/>
    </xf>
    <xf numFmtId="0" fontId="10" fillId="0" borderId="0" xfId="0" applyFont="1" applyAlignment="1">
      <alignment horizontal="center" vertical="center"/>
    </xf>
    <xf numFmtId="0" fontId="22" fillId="0" borderId="0" xfId="0" applyFont="1" applyAlignment="1">
      <alignment vertical="center" shrinkToFit="1"/>
    </xf>
    <xf numFmtId="0" fontId="22" fillId="0" borderId="12" xfId="0" applyFont="1" applyBorder="1" applyAlignment="1">
      <alignment vertical="center" shrinkToFit="1"/>
    </xf>
    <xf numFmtId="0" fontId="15" fillId="0" borderId="93" xfId="0" applyFont="1" applyBorder="1" applyAlignment="1">
      <alignment horizontal="center" vertical="center"/>
    </xf>
    <xf numFmtId="0" fontId="15" fillId="0" borderId="94" xfId="0" applyFont="1" applyBorder="1" applyAlignment="1">
      <alignment horizontal="center" vertical="center"/>
    </xf>
    <xf numFmtId="0" fontId="21" fillId="0" borderId="78" xfId="0" applyFont="1" applyBorder="1" applyAlignment="1">
      <alignment horizontal="center" vertical="center" wrapText="1"/>
    </xf>
    <xf numFmtId="0" fontId="26" fillId="0" borderId="0" xfId="0" applyFont="1">
      <alignment vertical="center"/>
    </xf>
    <xf numFmtId="0" fontId="27" fillId="7" borderId="19" xfId="0" applyFont="1" applyFill="1" applyBorder="1" applyAlignment="1">
      <alignment horizontal="center" vertical="center"/>
    </xf>
    <xf numFmtId="0" fontId="9" fillId="6" borderId="0" xfId="0" applyFont="1" applyFill="1" applyAlignment="1">
      <alignment horizontal="center" vertical="center"/>
    </xf>
    <xf numFmtId="0" fontId="39" fillId="0" borderId="0" xfId="0" applyFont="1" applyAlignment="1">
      <alignment horizontal="center" vertical="center"/>
    </xf>
    <xf numFmtId="0" fontId="40" fillId="0" borderId="0" xfId="0" applyFont="1" applyAlignment="1">
      <alignment vertical="top"/>
    </xf>
    <xf numFmtId="0" fontId="40" fillId="0" borderId="15" xfId="0" applyFont="1" applyBorder="1" applyAlignment="1">
      <alignment vertical="top"/>
    </xf>
    <xf numFmtId="0" fontId="24" fillId="0" borderId="1" xfId="0" applyFont="1" applyBorder="1" applyAlignment="1">
      <alignment horizontal="center" vertical="center"/>
    </xf>
    <xf numFmtId="0" fontId="15" fillId="0" borderId="19" xfId="0" applyFont="1" applyBorder="1" applyAlignment="1">
      <alignment vertical="center" wrapText="1"/>
    </xf>
    <xf numFmtId="0" fontId="15" fillId="5" borderId="19" xfId="0" applyFont="1" applyFill="1" applyBorder="1" applyAlignment="1">
      <alignment horizontal="center" vertical="center" wrapText="1"/>
    </xf>
    <xf numFmtId="0" fontId="15" fillId="5" borderId="20" xfId="0" applyFont="1" applyFill="1" applyBorder="1" applyAlignment="1">
      <alignment horizontal="center" vertical="center" wrapText="1"/>
    </xf>
    <xf numFmtId="0" fontId="15" fillId="2" borderId="19" xfId="0" applyFont="1" applyFill="1" applyBorder="1" applyAlignment="1">
      <alignment horizontal="left" vertical="center" wrapText="1"/>
    </xf>
    <xf numFmtId="0" fontId="15" fillId="0" borderId="18" xfId="0" applyFont="1" applyBorder="1" applyAlignment="1">
      <alignment horizontal="center" vertical="center" wrapText="1"/>
    </xf>
    <xf numFmtId="0" fontId="15" fillId="0" borderId="21" xfId="0" applyFont="1" applyBorder="1" applyAlignment="1">
      <alignment horizontal="center" vertical="center" wrapText="1"/>
    </xf>
    <xf numFmtId="0" fontId="22" fillId="0" borderId="12" xfId="0" applyFont="1" applyBorder="1" applyAlignment="1">
      <alignment horizontal="left" vertical="center" wrapText="1" shrinkToFit="1"/>
    </xf>
    <xf numFmtId="0" fontId="22" fillId="0" borderId="0" xfId="0" applyFont="1" applyAlignment="1">
      <alignment horizontal="left" vertical="center" shrinkToFit="1"/>
    </xf>
    <xf numFmtId="0" fontId="14" fillId="0" borderId="60" xfId="0" applyFont="1" applyBorder="1" applyAlignment="1">
      <alignment horizontal="center" vertical="center"/>
    </xf>
    <xf numFmtId="0" fontId="14" fillId="0" borderId="85" xfId="0" applyFont="1" applyBorder="1" applyAlignment="1">
      <alignment horizontal="center" vertical="center"/>
    </xf>
    <xf numFmtId="0" fontId="14" fillId="0" borderId="19" xfId="0" applyFont="1" applyBorder="1" applyAlignment="1">
      <alignment horizontal="center" vertical="center"/>
    </xf>
    <xf numFmtId="3" fontId="15" fillId="2" borderId="18" xfId="0" applyNumberFormat="1" applyFont="1" applyFill="1" applyBorder="1" applyAlignment="1">
      <alignment horizontal="center" vertical="center"/>
    </xf>
    <xf numFmtId="3" fontId="15" fillId="2" borderId="19" xfId="0" applyNumberFormat="1" applyFont="1" applyFill="1" applyBorder="1" applyAlignment="1">
      <alignment horizontal="center" vertical="center"/>
    </xf>
    <xf numFmtId="0" fontId="3" fillId="0" borderId="19" xfId="0" applyFont="1" applyBorder="1" applyAlignment="1">
      <alignment horizontal="center" vertical="center" wrapText="1"/>
    </xf>
    <xf numFmtId="0" fontId="3" fillId="0" borderId="21" xfId="0" applyFont="1" applyBorder="1" applyAlignment="1">
      <alignment horizontal="center" vertical="center" wrapText="1"/>
    </xf>
    <xf numFmtId="0" fontId="22" fillId="0" borderId="12" xfId="0" applyFont="1" applyBorder="1" applyAlignment="1">
      <alignment horizontal="left" vertical="center" shrinkToFit="1"/>
    </xf>
    <xf numFmtId="176" fontId="14" fillId="0" borderId="62" xfId="0" applyNumberFormat="1" applyFont="1" applyBorder="1" applyAlignment="1">
      <alignment horizontal="center" vertical="center"/>
    </xf>
    <xf numFmtId="176" fontId="14" fillId="0" borderId="61" xfId="0" applyNumberFormat="1" applyFont="1" applyBorder="1" applyAlignment="1">
      <alignment horizontal="center" vertical="center"/>
    </xf>
    <xf numFmtId="176" fontId="14" fillId="0" borderId="63" xfId="0" applyNumberFormat="1" applyFont="1" applyBorder="1" applyAlignment="1">
      <alignment horizontal="center" vertical="center"/>
    </xf>
    <xf numFmtId="0" fontId="14" fillId="0" borderId="25" xfId="0" applyFont="1" applyBorder="1" applyAlignment="1">
      <alignment horizontal="center" vertical="center"/>
    </xf>
    <xf numFmtId="0" fontId="14" fillId="0" borderId="26" xfId="0" applyFont="1" applyBorder="1" applyAlignment="1">
      <alignment horizontal="center" vertical="center"/>
    </xf>
    <xf numFmtId="0" fontId="14" fillId="0" borderId="27" xfId="0" applyFont="1" applyBorder="1" applyAlignment="1">
      <alignment horizontal="center" vertical="center"/>
    </xf>
    <xf numFmtId="180" fontId="3" fillId="0" borderId="0" xfId="0" applyNumberFormat="1" applyFont="1" applyAlignment="1">
      <alignment horizontal="center" vertical="center"/>
    </xf>
    <xf numFmtId="181" fontId="3" fillId="0" borderId="0" xfId="0" applyNumberFormat="1" applyFont="1" applyAlignment="1">
      <alignment horizontal="center" vertical="center"/>
    </xf>
    <xf numFmtId="0" fontId="3" fillId="0" borderId="7" xfId="0" applyFont="1" applyBorder="1" applyAlignment="1">
      <alignment horizontal="right" vertical="center"/>
    </xf>
    <xf numFmtId="0" fontId="3" fillId="0" borderId="58" xfId="0" applyFont="1" applyBorder="1" applyAlignment="1">
      <alignment horizontal="center" vertical="center"/>
    </xf>
    <xf numFmtId="0" fontId="3" fillId="0" borderId="64" xfId="0" applyFont="1" applyBorder="1" applyAlignment="1">
      <alignment horizontal="center" vertical="center"/>
    </xf>
    <xf numFmtId="0" fontId="3" fillId="0" borderId="56" xfId="0" applyFont="1" applyBorder="1" applyAlignment="1">
      <alignment horizontal="center" vertical="center"/>
    </xf>
    <xf numFmtId="38" fontId="3" fillId="0" borderId="58" xfId="0" applyNumberFormat="1" applyFont="1" applyBorder="1" applyAlignment="1">
      <alignment horizontal="center" vertical="center"/>
    </xf>
    <xf numFmtId="38" fontId="3" fillId="0" borderId="64" xfId="0" applyNumberFormat="1" applyFont="1" applyBorder="1" applyAlignment="1">
      <alignment horizontal="center" vertical="center"/>
    </xf>
    <xf numFmtId="38" fontId="3" fillId="0" borderId="56" xfId="0" applyNumberFormat="1" applyFont="1" applyBorder="1" applyAlignment="1">
      <alignment horizontal="center" vertical="center"/>
    </xf>
    <xf numFmtId="0" fontId="4" fillId="0" borderId="12" xfId="0" applyFont="1" applyBorder="1" applyAlignment="1">
      <alignment horizontal="center" vertical="center" wrapText="1"/>
    </xf>
    <xf numFmtId="0" fontId="4" fillId="0" borderId="5" xfId="0" applyFont="1" applyBorder="1" applyAlignment="1">
      <alignment horizontal="center" vertical="center"/>
    </xf>
    <xf numFmtId="0" fontId="4" fillId="0" borderId="14" xfId="0" applyFont="1" applyBorder="1" applyAlignment="1">
      <alignment horizontal="center" vertical="center"/>
    </xf>
    <xf numFmtId="0" fontId="4" fillId="0" borderId="34" xfId="0" applyFont="1" applyBorder="1" applyAlignment="1">
      <alignment horizontal="center" vertical="center"/>
    </xf>
    <xf numFmtId="0" fontId="8" fillId="2" borderId="73" xfId="0" applyFont="1" applyFill="1" applyBorder="1" applyAlignment="1">
      <alignment horizontal="left" vertical="center" wrapText="1"/>
    </xf>
    <xf numFmtId="0" fontId="8" fillId="2" borderId="15" xfId="0" applyFont="1" applyFill="1" applyBorder="1" applyAlignment="1">
      <alignment horizontal="left" vertical="center" wrapText="1"/>
    </xf>
    <xf numFmtId="0" fontId="9" fillId="0" borderId="0" xfId="0" applyFont="1" applyAlignment="1">
      <alignment horizontal="right" vertical="center"/>
    </xf>
    <xf numFmtId="0" fontId="9" fillId="0" borderId="0" xfId="0" applyFont="1" applyAlignment="1">
      <alignment horizontal="center" vertical="center"/>
    </xf>
    <xf numFmtId="0" fontId="6" fillId="0" borderId="0" xfId="0" quotePrefix="1" applyFont="1" applyAlignment="1">
      <alignment horizontal="center" vertical="center"/>
    </xf>
    <xf numFmtId="0" fontId="8" fillId="0" borderId="0" xfId="0" applyFont="1" applyAlignment="1">
      <alignment horizontal="center"/>
    </xf>
    <xf numFmtId="0" fontId="3" fillId="0" borderId="0" xfId="0" applyFont="1" applyAlignment="1">
      <alignment horizontal="center"/>
    </xf>
    <xf numFmtId="0" fontId="8" fillId="2" borderId="79" xfId="0" applyFont="1" applyFill="1" applyBorder="1" applyAlignment="1">
      <alignment horizontal="left" vertical="center" wrapText="1"/>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6" xfId="0" applyFont="1" applyFill="1" applyBorder="1" applyAlignment="1">
      <alignment horizontal="left" vertical="center" wrapText="1"/>
    </xf>
    <xf numFmtId="0" fontId="8" fillId="2" borderId="7" xfId="0" applyFont="1" applyFill="1" applyBorder="1" applyAlignment="1">
      <alignment horizontal="left" vertical="center" wrapText="1"/>
    </xf>
    <xf numFmtId="0" fontId="8" fillId="2" borderId="8" xfId="0" applyFont="1" applyFill="1" applyBorder="1" applyAlignment="1">
      <alignment horizontal="left" vertical="center" wrapText="1"/>
    </xf>
    <xf numFmtId="0" fontId="4" fillId="0" borderId="22" xfId="0" applyFont="1" applyBorder="1" applyAlignment="1">
      <alignment horizontal="center" vertical="center" wrapText="1"/>
    </xf>
    <xf numFmtId="0" fontId="4" fillId="0" borderId="3" xfId="0" applyFont="1" applyBorder="1" applyAlignment="1">
      <alignment horizontal="center" vertical="center"/>
    </xf>
    <xf numFmtId="0" fontId="4" fillId="0" borderId="28"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wrapText="1"/>
    </xf>
    <xf numFmtId="0" fontId="4" fillId="0" borderId="43" xfId="0" applyFont="1" applyBorder="1" applyAlignment="1">
      <alignment horizontal="center" vertical="center"/>
    </xf>
    <xf numFmtId="0" fontId="8" fillId="2" borderId="66" xfId="0" applyFont="1" applyFill="1" applyBorder="1" applyAlignment="1">
      <alignment horizontal="left" vertical="center" wrapText="1"/>
    </xf>
    <xf numFmtId="0" fontId="8" fillId="2" borderId="67" xfId="0" applyFont="1" applyFill="1" applyBorder="1" applyAlignment="1">
      <alignment horizontal="left" vertical="center" wrapText="1"/>
    </xf>
    <xf numFmtId="0" fontId="8" fillId="2" borderId="17" xfId="0" applyFont="1" applyFill="1" applyBorder="1" applyAlignment="1">
      <alignment horizontal="left" vertical="center" wrapText="1"/>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6" fillId="0" borderId="41" xfId="0" applyFont="1" applyBorder="1" applyAlignment="1">
      <alignment horizontal="center" vertical="center"/>
    </xf>
    <xf numFmtId="0" fontId="6" fillId="0" borderId="77" xfId="0" applyFont="1" applyBorder="1" applyAlignment="1">
      <alignment horizontal="center" vertical="center"/>
    </xf>
    <xf numFmtId="38" fontId="6" fillId="0" borderId="38" xfId="1" applyFont="1" applyFill="1" applyBorder="1" applyAlignment="1">
      <alignment horizontal="center" vertical="center"/>
    </xf>
    <xf numFmtId="38" fontId="6" fillId="0" borderId="40" xfId="1" applyFont="1" applyFill="1" applyBorder="1" applyAlignment="1">
      <alignment horizontal="center" vertical="center"/>
    </xf>
    <xf numFmtId="38" fontId="6" fillId="0" borderId="76" xfId="1" applyFont="1" applyFill="1" applyBorder="1" applyAlignment="1">
      <alignment horizontal="center" vertical="center"/>
    </xf>
    <xf numFmtId="38" fontId="6" fillId="0" borderId="34" xfId="1" applyFont="1" applyFill="1" applyBorder="1" applyAlignment="1">
      <alignment horizontal="center" vertical="center"/>
    </xf>
    <xf numFmtId="0" fontId="16" fillId="0" borderId="0" xfId="0" applyFont="1" applyAlignment="1">
      <alignment horizontal="center" vertical="center"/>
    </xf>
    <xf numFmtId="0" fontId="10" fillId="3" borderId="80" xfId="0" applyFont="1" applyFill="1" applyBorder="1" applyAlignment="1">
      <alignment horizontal="center" vertical="center"/>
    </xf>
    <xf numFmtId="0" fontId="10" fillId="3" borderId="81" xfId="0" applyFont="1" applyFill="1" applyBorder="1" applyAlignment="1">
      <alignment horizontal="center" vertical="center"/>
    </xf>
    <xf numFmtId="0" fontId="10" fillId="3" borderId="82" xfId="0" applyFont="1" applyFill="1" applyBorder="1" applyAlignment="1">
      <alignment horizontal="center" vertical="center"/>
    </xf>
    <xf numFmtId="0" fontId="3" fillId="0" borderId="0" xfId="0" applyFont="1" applyAlignment="1">
      <alignment horizontal="center" vertical="center"/>
    </xf>
    <xf numFmtId="0" fontId="3" fillId="0" borderId="83" xfId="0" applyFont="1" applyBorder="1" applyAlignment="1">
      <alignment horizontal="center" vertical="center"/>
    </xf>
    <xf numFmtId="0" fontId="3" fillId="0" borderId="84" xfId="0" applyFont="1" applyBorder="1" applyAlignment="1">
      <alignment horizontal="center" vertical="center"/>
    </xf>
    <xf numFmtId="38" fontId="18" fillId="7" borderId="39" xfId="0" applyNumberFormat="1" applyFont="1" applyFill="1" applyBorder="1" applyAlignment="1">
      <alignment horizontal="center" vertical="center"/>
    </xf>
    <xf numFmtId="38" fontId="18" fillId="7" borderId="15" xfId="0" applyNumberFormat="1" applyFont="1" applyFill="1" applyBorder="1" applyAlignment="1">
      <alignment horizontal="center" vertical="center"/>
    </xf>
    <xf numFmtId="0" fontId="9" fillId="0" borderId="38" xfId="0" applyFont="1" applyBorder="1" applyAlignment="1">
      <alignment horizontal="right"/>
    </xf>
    <xf numFmtId="0" fontId="9" fillId="0" borderId="39" xfId="0" applyFont="1" applyBorder="1" applyAlignment="1">
      <alignment horizontal="right"/>
    </xf>
    <xf numFmtId="38" fontId="7" fillId="7" borderId="42" xfId="0" applyNumberFormat="1" applyFont="1" applyFill="1" applyBorder="1" applyAlignment="1">
      <alignment horizontal="center"/>
    </xf>
    <xf numFmtId="0" fontId="9" fillId="0" borderId="74" xfId="0" applyFont="1" applyBorder="1" applyAlignment="1">
      <alignment horizontal="right"/>
    </xf>
    <xf numFmtId="0" fontId="9" fillId="0" borderId="33" xfId="0" applyFont="1" applyBorder="1" applyAlignment="1">
      <alignment horizontal="right"/>
    </xf>
    <xf numFmtId="38" fontId="7" fillId="7" borderId="33" xfId="0" applyNumberFormat="1" applyFont="1" applyFill="1" applyBorder="1" applyAlignment="1">
      <alignment horizontal="center"/>
    </xf>
    <xf numFmtId="0" fontId="3" fillId="0" borderId="1" xfId="0" applyFont="1" applyBorder="1" applyAlignment="1">
      <alignment horizontal="center" vertical="center"/>
    </xf>
    <xf numFmtId="14" fontId="3" fillId="0" borderId="0" xfId="0" applyNumberFormat="1" applyFont="1" applyAlignment="1">
      <alignment horizontal="center" vertical="center"/>
    </xf>
    <xf numFmtId="0" fontId="3" fillId="0" borderId="0" xfId="0" applyFont="1" applyAlignment="1">
      <alignment horizontal="right" vertical="center"/>
    </xf>
    <xf numFmtId="38" fontId="3" fillId="0" borderId="0" xfId="1" applyFont="1" applyAlignment="1">
      <alignment horizontal="left" vertical="center"/>
    </xf>
    <xf numFmtId="0" fontId="15" fillId="2"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2" borderId="17" xfId="0" applyFont="1" applyFill="1" applyBorder="1" applyAlignment="1">
      <alignment horizontal="center" vertical="center" wrapText="1"/>
    </xf>
    <xf numFmtId="176" fontId="14" fillId="0" borderId="68" xfId="0" applyNumberFormat="1" applyFont="1" applyBorder="1" applyAlignment="1">
      <alignment horizontal="center" vertical="center"/>
    </xf>
    <xf numFmtId="38" fontId="3" fillId="0" borderId="7" xfId="1" applyFont="1" applyBorder="1" applyAlignment="1">
      <alignment horizontal="left" vertical="center"/>
    </xf>
    <xf numFmtId="178" fontId="15" fillId="0" borderId="19" xfId="1" applyNumberFormat="1" applyFont="1" applyFill="1" applyBorder="1" applyAlignment="1">
      <alignment horizontal="left" vertical="center"/>
    </xf>
    <xf numFmtId="178" fontId="15" fillId="0" borderId="20" xfId="1" applyNumberFormat="1" applyFont="1" applyFill="1" applyBorder="1" applyAlignment="1">
      <alignment horizontal="left" vertical="center"/>
    </xf>
    <xf numFmtId="3" fontId="15" fillId="2" borderId="19" xfId="1" applyNumberFormat="1" applyFont="1" applyFill="1" applyBorder="1" applyAlignment="1" applyProtection="1">
      <alignment horizontal="center" vertical="center"/>
      <protection locked="0"/>
    </xf>
    <xf numFmtId="0" fontId="3" fillId="0" borderId="0" xfId="0" applyFont="1" applyAlignment="1">
      <alignment horizontal="left" vertical="top" wrapText="1"/>
    </xf>
    <xf numFmtId="0" fontId="14" fillId="0" borderId="61" xfId="0" applyFont="1" applyBorder="1" applyAlignment="1">
      <alignment horizontal="center" vertical="center"/>
    </xf>
    <xf numFmtId="0" fontId="21" fillId="0" borderId="1" xfId="0" applyFont="1" applyBorder="1" applyAlignment="1">
      <alignment horizontal="center" vertical="center" wrapText="1"/>
    </xf>
    <xf numFmtId="0" fontId="21" fillId="0" borderId="1" xfId="0" applyFont="1" applyBorder="1" applyAlignment="1">
      <alignment horizontal="center" vertical="center"/>
    </xf>
    <xf numFmtId="0" fontId="8" fillId="2" borderId="61" xfId="0" applyFont="1" applyFill="1" applyBorder="1" applyAlignment="1">
      <alignment horizontal="left" vertical="center"/>
    </xf>
    <xf numFmtId="0" fontId="8" fillId="2" borderId="63" xfId="0" applyFont="1" applyFill="1" applyBorder="1" applyAlignment="1">
      <alignment horizontal="left" vertical="center"/>
    </xf>
    <xf numFmtId="0" fontId="15" fillId="2" borderId="7" xfId="0" applyFont="1" applyFill="1" applyBorder="1" applyAlignment="1">
      <alignment horizontal="center" vertical="center"/>
    </xf>
    <xf numFmtId="0" fontId="15" fillId="2" borderId="17" xfId="0" applyFont="1" applyFill="1" applyBorder="1" applyAlignment="1">
      <alignment horizontal="center" vertical="center"/>
    </xf>
    <xf numFmtId="0" fontId="14" fillId="0" borderId="22"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23" xfId="0" applyFont="1" applyBorder="1" applyAlignment="1">
      <alignment horizontal="center" vertical="center" wrapText="1"/>
    </xf>
    <xf numFmtId="0" fontId="14" fillId="0" borderId="28"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17" xfId="0" applyFont="1" applyBorder="1" applyAlignment="1">
      <alignment horizontal="center" vertical="center" wrapText="1"/>
    </xf>
    <xf numFmtId="0" fontId="15" fillId="2" borderId="89" xfId="0" quotePrefix="1" applyFont="1" applyFill="1" applyBorder="1" applyAlignment="1">
      <alignment horizontal="center" vertical="center"/>
    </xf>
    <xf numFmtId="0" fontId="15" fillId="2" borderId="90" xfId="0" quotePrefix="1" applyFont="1" applyFill="1" applyBorder="1" applyAlignment="1">
      <alignment horizontal="center" vertical="center"/>
    </xf>
    <xf numFmtId="0" fontId="15" fillId="2" borderId="91" xfId="0" quotePrefix="1" applyFont="1" applyFill="1" applyBorder="1" applyAlignment="1">
      <alignment horizontal="center" vertical="center"/>
    </xf>
    <xf numFmtId="0" fontId="15" fillId="2" borderId="89" xfId="0" applyFont="1" applyFill="1" applyBorder="1" applyAlignment="1">
      <alignment horizontal="center" vertical="center"/>
    </xf>
    <xf numFmtId="0" fontId="15" fillId="2" borderId="90" xfId="0" applyFont="1" applyFill="1" applyBorder="1" applyAlignment="1">
      <alignment horizontal="center" vertical="center"/>
    </xf>
    <xf numFmtId="0" fontId="15" fillId="2" borderId="92" xfId="0" applyFont="1" applyFill="1" applyBorder="1" applyAlignment="1">
      <alignment horizontal="center" vertical="center"/>
    </xf>
    <xf numFmtId="0" fontId="15" fillId="2" borderId="18" xfId="0" applyFont="1" applyFill="1" applyBorder="1" applyAlignment="1">
      <alignment horizontal="center" vertical="center"/>
    </xf>
    <xf numFmtId="0" fontId="15" fillId="2" borderId="19" xfId="0" applyFont="1" applyFill="1" applyBorder="1" applyAlignment="1">
      <alignment horizontal="center" vertical="center"/>
    </xf>
    <xf numFmtId="0" fontId="15" fillId="2" borderId="20" xfId="0" applyFont="1" applyFill="1" applyBorder="1" applyAlignment="1">
      <alignment horizontal="center" vertical="center"/>
    </xf>
    <xf numFmtId="0" fontId="15" fillId="2" borderId="88" xfId="0" applyFont="1" applyFill="1" applyBorder="1" applyAlignment="1">
      <alignment horizontal="center" vertical="center"/>
    </xf>
    <xf numFmtId="0" fontId="15" fillId="2" borderId="72" xfId="0" applyFont="1" applyFill="1" applyBorder="1" applyAlignment="1">
      <alignment horizontal="center" vertical="center"/>
    </xf>
    <xf numFmtId="0" fontId="15" fillId="2" borderId="87" xfId="0" applyFont="1" applyFill="1" applyBorder="1" applyAlignment="1">
      <alignment horizontal="center" vertical="center"/>
    </xf>
    <xf numFmtId="0" fontId="14" fillId="0" borderId="24" xfId="0" applyFont="1" applyBorder="1" applyAlignment="1">
      <alignment horizontal="center" vertical="center"/>
    </xf>
    <xf numFmtId="0" fontId="14" fillId="0" borderId="20" xfId="0" applyFont="1" applyBorder="1" applyAlignment="1">
      <alignment horizontal="center" vertical="center"/>
    </xf>
    <xf numFmtId="0" fontId="15" fillId="2" borderId="2" xfId="0" applyFont="1" applyFill="1" applyBorder="1" applyAlignment="1">
      <alignment horizontal="center" vertical="center"/>
    </xf>
    <xf numFmtId="0" fontId="15" fillId="2" borderId="23" xfId="0" applyFont="1" applyFill="1" applyBorder="1" applyAlignment="1">
      <alignment horizontal="center" vertical="center"/>
    </xf>
    <xf numFmtId="0" fontId="4" fillId="0" borderId="10" xfId="0" applyFont="1" applyBorder="1" applyAlignment="1">
      <alignment horizontal="center" vertical="center"/>
    </xf>
    <xf numFmtId="0" fontId="4" fillId="0" borderId="12" xfId="0" applyFont="1" applyBorder="1" applyAlignment="1">
      <alignment horizontal="center" vertical="center"/>
    </xf>
    <xf numFmtId="0" fontId="4" fillId="0" borderId="0" xfId="0" applyFont="1" applyAlignment="1">
      <alignment horizontal="center" vertical="center"/>
    </xf>
    <xf numFmtId="0" fontId="4" fillId="0" borderId="15" xfId="0" applyFont="1" applyBorder="1" applyAlignment="1">
      <alignment horizontal="center" vertical="center"/>
    </xf>
    <xf numFmtId="0" fontId="19" fillId="0" borderId="10" xfId="0" applyFont="1" applyBorder="1" applyAlignment="1">
      <alignment horizontal="left" vertical="center"/>
    </xf>
    <xf numFmtId="0" fontId="40" fillId="0" borderId="0" xfId="0" applyFont="1" applyAlignment="1">
      <alignment horizontal="left" vertical="top" wrapText="1"/>
    </xf>
    <xf numFmtId="0" fontId="40" fillId="0" borderId="13" xfId="0" applyFont="1" applyBorder="1" applyAlignment="1">
      <alignment horizontal="left" vertical="top" wrapText="1"/>
    </xf>
    <xf numFmtId="0" fontId="14" fillId="0" borderId="86" xfId="0" applyFont="1" applyBorder="1" applyAlignment="1">
      <alignment horizontal="center" vertical="center"/>
    </xf>
    <xf numFmtId="0" fontId="14" fillId="0" borderId="72" xfId="0" applyFont="1" applyBorder="1" applyAlignment="1">
      <alignment horizontal="center" vertical="center"/>
    </xf>
    <xf numFmtId="0" fontId="14" fillId="0" borderId="87" xfId="0" applyFont="1" applyBorder="1" applyAlignment="1">
      <alignment horizontal="center" vertical="center"/>
    </xf>
    <xf numFmtId="0" fontId="14" fillId="0" borderId="14"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15" xfId="0" applyFont="1" applyBorder="1" applyAlignment="1">
      <alignment horizontal="center" vertical="center"/>
    </xf>
    <xf numFmtId="0" fontId="14" fillId="0" borderId="24" xfId="0" applyFont="1" applyBorder="1" applyAlignment="1">
      <alignment horizontal="center" vertical="center" wrapText="1"/>
    </xf>
    <xf numFmtId="38" fontId="15" fillId="5" borderId="24" xfId="1" applyFont="1" applyFill="1" applyBorder="1" applyAlignment="1">
      <alignment horizontal="center" vertical="center" wrapText="1"/>
    </xf>
    <xf numFmtId="38" fontId="15" fillId="5" borderId="19" xfId="1" applyFont="1" applyFill="1" applyBorder="1" applyAlignment="1">
      <alignment horizontal="center" vertical="center" wrapText="1"/>
    </xf>
    <xf numFmtId="176" fontId="14" fillId="0" borderId="60" xfId="0" applyNumberFormat="1" applyFont="1" applyBorder="1" applyAlignment="1">
      <alignment horizontal="center" vertical="center"/>
    </xf>
    <xf numFmtId="0" fontId="14" fillId="0" borderId="28" xfId="0" applyFont="1" applyBorder="1" applyAlignment="1">
      <alignment horizontal="center" vertical="center"/>
    </xf>
    <xf numFmtId="0" fontId="14" fillId="0" borderId="7" xfId="0" applyFont="1" applyBorder="1" applyAlignment="1">
      <alignment horizontal="center" vertical="center"/>
    </xf>
    <xf numFmtId="0" fontId="14" fillId="0" borderId="17" xfId="0" applyFont="1" applyBorder="1" applyAlignment="1">
      <alignment horizontal="center" vertical="center"/>
    </xf>
    <xf numFmtId="0" fontId="14" fillId="0" borderId="19"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18" xfId="0" applyFont="1" applyBorder="1" applyAlignment="1">
      <alignment horizontal="center" vertical="center"/>
    </xf>
    <xf numFmtId="0" fontId="14" fillId="0" borderId="21" xfId="0" applyFont="1" applyBorder="1" applyAlignment="1">
      <alignment horizontal="center" vertical="center"/>
    </xf>
    <xf numFmtId="38" fontId="15" fillId="0" borderId="18" xfId="1" applyFont="1" applyFill="1" applyBorder="1" applyAlignment="1">
      <alignment horizontal="center" vertical="center" wrapText="1"/>
    </xf>
    <xf numFmtId="38" fontId="15" fillId="0" borderId="19" xfId="1" applyFont="1" applyFill="1" applyBorder="1" applyAlignment="1">
      <alignment horizontal="center" vertical="center" wrapText="1"/>
    </xf>
    <xf numFmtId="3" fontId="15" fillId="2" borderId="19" xfId="1" applyNumberFormat="1" applyFont="1" applyFill="1" applyBorder="1" applyAlignment="1">
      <alignment horizontal="center" vertical="center"/>
    </xf>
    <xf numFmtId="0" fontId="4" fillId="0" borderId="2" xfId="0" applyFont="1" applyBorder="1" applyAlignment="1">
      <alignment horizontal="center" vertical="center"/>
    </xf>
    <xf numFmtId="0" fontId="32" fillId="0" borderId="12" xfId="0" applyFont="1" applyBorder="1" applyAlignment="1">
      <alignment horizontal="left" vertical="center" shrinkToFit="1"/>
    </xf>
    <xf numFmtId="0" fontId="32" fillId="0" borderId="0" xfId="0" applyFont="1" applyAlignment="1">
      <alignment horizontal="left" vertical="center" shrinkToFit="1"/>
    </xf>
    <xf numFmtId="0" fontId="32" fillId="0" borderId="12" xfId="0" applyFont="1" applyBorder="1" applyAlignment="1">
      <alignment horizontal="left" vertical="center" wrapText="1" shrinkToFit="1"/>
    </xf>
    <xf numFmtId="0" fontId="15" fillId="5" borderId="26" xfId="0" applyFont="1" applyFill="1" applyBorder="1" applyAlignment="1">
      <alignment horizontal="center" vertical="center"/>
    </xf>
    <xf numFmtId="0" fontId="15" fillId="5" borderId="29" xfId="0" applyFont="1" applyFill="1" applyBorder="1" applyAlignment="1">
      <alignment horizontal="center" vertical="center"/>
    </xf>
    <xf numFmtId="0" fontId="14" fillId="0" borderId="30" xfId="0" applyFont="1" applyBorder="1" applyAlignment="1">
      <alignment horizontal="center" vertical="center" wrapText="1"/>
    </xf>
    <xf numFmtId="0" fontId="14" fillId="0" borderId="26" xfId="0" applyFont="1" applyBorder="1" applyAlignment="1">
      <alignment horizontal="center" vertical="center" wrapText="1"/>
    </xf>
    <xf numFmtId="0" fontId="14" fillId="0" borderId="29" xfId="0" applyFont="1" applyBorder="1" applyAlignment="1">
      <alignment horizontal="center" vertical="center" wrapText="1"/>
    </xf>
    <xf numFmtId="179" fontId="3" fillId="2" borderId="26" xfId="0" applyNumberFormat="1" applyFont="1" applyFill="1" applyBorder="1" applyAlignment="1">
      <alignment horizontal="center" vertical="center" wrapText="1" shrinkToFit="1"/>
    </xf>
    <xf numFmtId="179" fontId="3" fillId="2" borderId="27" xfId="0" applyNumberFormat="1" applyFont="1" applyFill="1" applyBorder="1" applyAlignment="1">
      <alignment horizontal="center" vertical="center" wrapText="1" shrinkToFit="1"/>
    </xf>
    <xf numFmtId="0" fontId="15" fillId="0" borderId="19" xfId="0" applyFont="1" applyBorder="1" applyAlignment="1">
      <alignment horizontal="center" vertical="center"/>
    </xf>
    <xf numFmtId="0" fontId="8" fillId="7" borderId="79" xfId="0" applyFont="1" applyFill="1" applyBorder="1" applyAlignment="1">
      <alignment horizontal="left" vertical="center" wrapText="1"/>
    </xf>
    <xf numFmtId="0" fontId="8" fillId="7" borderId="2" xfId="0" applyFont="1" applyFill="1" applyBorder="1" applyAlignment="1">
      <alignment horizontal="left" vertical="center" wrapText="1"/>
    </xf>
    <xf numFmtId="0" fontId="8" fillId="7" borderId="3" xfId="0" applyFont="1" applyFill="1" applyBorder="1" applyAlignment="1">
      <alignment horizontal="left" vertical="center" wrapText="1"/>
    </xf>
    <xf numFmtId="0" fontId="8" fillId="7" borderId="6" xfId="0" applyFont="1" applyFill="1" applyBorder="1" applyAlignment="1">
      <alignment horizontal="left" vertical="center" wrapText="1"/>
    </xf>
    <xf numFmtId="0" fontId="8" fillId="7" borderId="7" xfId="0" applyFont="1" applyFill="1" applyBorder="1" applyAlignment="1">
      <alignment horizontal="left" vertical="center" wrapText="1"/>
    </xf>
    <xf numFmtId="0" fontId="8" fillId="7" borderId="8" xfId="0" applyFont="1" applyFill="1" applyBorder="1" applyAlignment="1">
      <alignment horizontal="left" vertical="center" wrapText="1"/>
    </xf>
    <xf numFmtId="0" fontId="8" fillId="7" borderId="73" xfId="0" applyFont="1" applyFill="1" applyBorder="1" applyAlignment="1">
      <alignment horizontal="left" vertical="center" wrapText="1"/>
    </xf>
    <xf numFmtId="0" fontId="8" fillId="7" borderId="15" xfId="0" applyFont="1" applyFill="1" applyBorder="1" applyAlignment="1">
      <alignment horizontal="left" vertical="center" wrapText="1"/>
    </xf>
    <xf numFmtId="0" fontId="8" fillId="7" borderId="66" xfId="0" applyFont="1" applyFill="1" applyBorder="1" applyAlignment="1">
      <alignment horizontal="left" vertical="center" wrapText="1"/>
    </xf>
    <xf numFmtId="0" fontId="8" fillId="7" borderId="67" xfId="0" applyFont="1" applyFill="1" applyBorder="1" applyAlignment="1">
      <alignment horizontal="left" vertical="center" wrapText="1"/>
    </xf>
    <xf numFmtId="0" fontId="8" fillId="7" borderId="17" xfId="0" applyFont="1" applyFill="1" applyBorder="1" applyAlignment="1">
      <alignment horizontal="left" vertical="center" wrapText="1"/>
    </xf>
    <xf numFmtId="0" fontId="15" fillId="7" borderId="2" xfId="0" applyFont="1" applyFill="1" applyBorder="1" applyAlignment="1">
      <alignment horizontal="center" vertical="center"/>
    </xf>
    <xf numFmtId="0" fontId="15" fillId="7" borderId="23" xfId="0" applyFont="1" applyFill="1" applyBorder="1" applyAlignment="1">
      <alignment horizontal="center" vertical="center"/>
    </xf>
    <xf numFmtId="0" fontId="15" fillId="7" borderId="89" xfId="0" quotePrefix="1" applyFont="1" applyFill="1" applyBorder="1" applyAlignment="1">
      <alignment horizontal="center" vertical="center"/>
    </xf>
    <xf numFmtId="0" fontId="15" fillId="7" borderId="90" xfId="0" quotePrefix="1" applyFont="1" applyFill="1" applyBorder="1" applyAlignment="1">
      <alignment horizontal="center" vertical="center"/>
    </xf>
    <xf numFmtId="0" fontId="15" fillId="7" borderId="91" xfId="0" quotePrefix="1" applyFont="1" applyFill="1" applyBorder="1" applyAlignment="1">
      <alignment horizontal="center" vertical="center"/>
    </xf>
    <xf numFmtId="0" fontId="15" fillId="7" borderId="89" xfId="0" applyFont="1" applyFill="1" applyBorder="1" applyAlignment="1">
      <alignment horizontal="center" vertical="center"/>
    </xf>
    <xf numFmtId="0" fontId="15" fillId="7" borderId="90" xfId="0" applyFont="1" applyFill="1" applyBorder="1" applyAlignment="1">
      <alignment horizontal="center" vertical="center"/>
    </xf>
    <xf numFmtId="0" fontId="15" fillId="7" borderId="92" xfId="0" applyFont="1" applyFill="1" applyBorder="1" applyAlignment="1">
      <alignment horizontal="center" vertical="center"/>
    </xf>
    <xf numFmtId="0" fontId="15" fillId="7" borderId="7" xfId="0" applyFont="1" applyFill="1" applyBorder="1" applyAlignment="1">
      <alignment horizontal="center" vertical="center"/>
    </xf>
    <xf numFmtId="0" fontId="15" fillId="7" borderId="17" xfId="0" applyFont="1" applyFill="1" applyBorder="1" applyAlignment="1">
      <alignment horizontal="center" vertical="center"/>
    </xf>
    <xf numFmtId="0" fontId="15" fillId="7" borderId="18" xfId="0" applyFont="1" applyFill="1" applyBorder="1" applyAlignment="1">
      <alignment horizontal="center" vertical="center"/>
    </xf>
    <xf numFmtId="0" fontId="15" fillId="7" borderId="19" xfId="0" applyFont="1" applyFill="1" applyBorder="1" applyAlignment="1">
      <alignment horizontal="center" vertical="center"/>
    </xf>
    <xf numFmtId="0" fontId="15" fillId="7" borderId="20" xfId="0" applyFont="1" applyFill="1" applyBorder="1" applyAlignment="1">
      <alignment horizontal="center" vertical="center"/>
    </xf>
    <xf numFmtId="0" fontId="8" fillId="7" borderId="61" xfId="0" applyFont="1" applyFill="1" applyBorder="1" applyAlignment="1">
      <alignment horizontal="left" vertical="center"/>
    </xf>
    <xf numFmtId="0" fontId="8" fillId="7" borderId="63" xfId="0" applyFont="1" applyFill="1" applyBorder="1" applyAlignment="1">
      <alignment horizontal="left" vertical="center"/>
    </xf>
    <xf numFmtId="0" fontId="15" fillId="7" borderId="88" xfId="0" applyFont="1" applyFill="1" applyBorder="1" applyAlignment="1">
      <alignment horizontal="center" vertical="center"/>
    </xf>
    <xf numFmtId="0" fontId="15" fillId="7" borderId="72" xfId="0" applyFont="1" applyFill="1" applyBorder="1" applyAlignment="1">
      <alignment horizontal="center" vertical="center"/>
    </xf>
    <xf numFmtId="0" fontId="15" fillId="7" borderId="87" xfId="0" applyFont="1" applyFill="1" applyBorder="1" applyAlignment="1">
      <alignment horizontal="center" vertical="center"/>
    </xf>
    <xf numFmtId="0" fontId="15" fillId="7" borderId="19" xfId="0" applyFont="1" applyFill="1" applyBorder="1" applyAlignment="1">
      <alignment horizontal="left" vertical="center" wrapText="1"/>
    </xf>
    <xf numFmtId="0" fontId="15" fillId="7" borderId="19" xfId="0" applyFont="1" applyFill="1" applyBorder="1" applyAlignment="1">
      <alignment horizontal="center" vertical="center" wrapText="1"/>
    </xf>
    <xf numFmtId="0" fontId="15" fillId="7" borderId="20" xfId="0" applyFont="1" applyFill="1" applyBorder="1" applyAlignment="1">
      <alignment horizontal="center" vertical="center" wrapText="1"/>
    </xf>
    <xf numFmtId="0" fontId="3" fillId="0" borderId="19" xfId="0" applyFont="1" applyBorder="1" applyAlignment="1">
      <alignment horizontal="left" vertical="center" wrapText="1"/>
    </xf>
    <xf numFmtId="0" fontId="3" fillId="0" borderId="20" xfId="0" applyFont="1" applyBorder="1" applyAlignment="1">
      <alignment horizontal="left" vertical="center" wrapText="1"/>
    </xf>
    <xf numFmtId="38" fontId="15" fillId="7" borderId="24" xfId="1" applyFont="1" applyFill="1" applyBorder="1" applyAlignment="1">
      <alignment horizontal="center" vertical="center" wrapText="1"/>
    </xf>
    <xf numFmtId="38" fontId="15" fillId="7" borderId="19" xfId="1" applyFont="1" applyFill="1" applyBorder="1" applyAlignment="1">
      <alignment horizontal="center" vertical="center" wrapText="1"/>
    </xf>
    <xf numFmtId="0" fontId="8" fillId="0" borderId="10" xfId="0" applyFont="1" applyBorder="1" applyAlignment="1">
      <alignment horizontal="left" vertical="center" wrapText="1"/>
    </xf>
    <xf numFmtId="0" fontId="8" fillId="0" borderId="0" xfId="0" applyFont="1" applyAlignment="1">
      <alignment horizontal="left" vertical="center" wrapText="1"/>
    </xf>
    <xf numFmtId="0" fontId="27" fillId="0" borderId="0" xfId="0" applyFont="1" applyAlignment="1">
      <alignment horizontal="center" vertical="center"/>
    </xf>
    <xf numFmtId="0" fontId="29" fillId="0" borderId="0" xfId="0" applyFont="1" applyAlignment="1">
      <alignment horizontal="left" vertical="center"/>
    </xf>
    <xf numFmtId="0" fontId="26" fillId="0" borderId="0" xfId="0" applyFont="1" applyAlignment="1">
      <alignment horizontal="center" vertical="top"/>
    </xf>
    <xf numFmtId="0" fontId="24" fillId="0" borderId="2" xfId="0" applyFont="1" applyBorder="1" applyAlignment="1">
      <alignment horizontal="center" vertical="center"/>
    </xf>
    <xf numFmtId="0" fontId="30" fillId="0" borderId="2" xfId="0" applyFont="1" applyBorder="1" applyAlignment="1">
      <alignment horizontal="center" vertical="center"/>
    </xf>
    <xf numFmtId="0" fontId="6" fillId="0" borderId="0" xfId="0" quotePrefix="1" applyFont="1" applyAlignment="1">
      <alignment horizontal="right" vertical="center"/>
    </xf>
    <xf numFmtId="0" fontId="6" fillId="0" borderId="0" xfId="0" quotePrefix="1" applyFont="1" applyAlignment="1">
      <alignment horizontal="left" vertical="center"/>
    </xf>
    <xf numFmtId="0" fontId="14" fillId="0" borderId="10" xfId="0" applyFont="1" applyBorder="1" applyAlignment="1">
      <alignment horizontal="left" vertical="center" wrapText="1"/>
    </xf>
    <xf numFmtId="0" fontId="14" fillId="0" borderId="0" xfId="0" applyFont="1" applyAlignment="1">
      <alignment horizontal="left" vertical="center" wrapText="1"/>
    </xf>
    <xf numFmtId="38" fontId="8" fillId="2" borderId="15" xfId="1" applyFont="1" applyFill="1" applyBorder="1" applyAlignment="1">
      <alignment horizontal="left" vertical="center" wrapText="1"/>
    </xf>
    <xf numFmtId="38" fontId="8" fillId="2" borderId="16" xfId="1" applyFont="1" applyFill="1" applyBorder="1" applyAlignment="1">
      <alignment horizontal="left" vertical="center" wrapText="1"/>
    </xf>
    <xf numFmtId="0" fontId="23" fillId="0" borderId="22" xfId="0" applyFont="1" applyBorder="1" applyAlignment="1">
      <alignment horizontal="center" vertical="center" wrapText="1"/>
    </xf>
    <xf numFmtId="0" fontId="23" fillId="0" borderId="2"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16" xfId="0" applyFont="1" applyBorder="1" applyAlignment="1">
      <alignment horizontal="center" vertical="center" wrapText="1"/>
    </xf>
    <xf numFmtId="38" fontId="8" fillId="0" borderId="31" xfId="1" applyFont="1" applyFill="1" applyBorder="1" applyAlignment="1">
      <alignment horizontal="center" vertical="center" wrapText="1"/>
    </xf>
    <xf numFmtId="38" fontId="3" fillId="2" borderId="31" xfId="1" applyFont="1" applyFill="1" applyBorder="1" applyAlignment="1">
      <alignment horizontal="left" vertical="center" wrapText="1"/>
    </xf>
    <xf numFmtId="38" fontId="3" fillId="2" borderId="32" xfId="1" applyFont="1" applyFill="1" applyBorder="1" applyAlignment="1">
      <alignment horizontal="left" vertical="center" wrapText="1"/>
    </xf>
    <xf numFmtId="0" fontId="23" fillId="0" borderId="24"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20" xfId="0" applyFont="1" applyBorder="1" applyAlignment="1">
      <alignment horizontal="center" vertical="center" wrapText="1"/>
    </xf>
    <xf numFmtId="0" fontId="8" fillId="2" borderId="19" xfId="1" applyNumberFormat="1" applyFont="1" applyFill="1" applyBorder="1" applyAlignment="1">
      <alignment horizontal="center" vertical="center" wrapText="1"/>
    </xf>
    <xf numFmtId="0" fontId="8" fillId="2" borderId="20" xfId="1" applyNumberFormat="1" applyFont="1" applyFill="1" applyBorder="1" applyAlignment="1">
      <alignment horizontal="center" vertical="center" wrapText="1"/>
    </xf>
    <xf numFmtId="0" fontId="17" fillId="0" borderId="53" xfId="0" applyFont="1" applyBorder="1" applyAlignment="1">
      <alignment horizontal="center" vertical="center"/>
    </xf>
    <xf numFmtId="0" fontId="17" fillId="0" borderId="54" xfId="0" applyFont="1" applyBorder="1" applyAlignment="1">
      <alignment horizontal="center" vertical="center"/>
    </xf>
    <xf numFmtId="0" fontId="17" fillId="0" borderId="55" xfId="0" applyFont="1" applyBorder="1" applyAlignment="1">
      <alignment horizontal="center" vertical="center"/>
    </xf>
    <xf numFmtId="0" fontId="23" fillId="0" borderId="28"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17" xfId="0" applyFont="1" applyBorder="1" applyAlignment="1">
      <alignment horizontal="center" vertical="center" wrapText="1"/>
    </xf>
    <xf numFmtId="38" fontId="8" fillId="2" borderId="7" xfId="1" applyFont="1" applyFill="1" applyBorder="1" applyAlignment="1">
      <alignment horizontal="center" vertical="center" wrapText="1"/>
    </xf>
    <xf numFmtId="38" fontId="8" fillId="2" borderId="17" xfId="1" applyFont="1" applyFill="1" applyBorder="1" applyAlignment="1">
      <alignment horizontal="center" vertical="center" wrapText="1"/>
    </xf>
    <xf numFmtId="0" fontId="4" fillId="0" borderId="5"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8" xfId="0" applyFont="1" applyBorder="1" applyAlignment="1">
      <alignment horizontal="center" vertical="center" wrapText="1"/>
    </xf>
    <xf numFmtId="0" fontId="8" fillId="6" borderId="61" xfId="0" applyFont="1" applyFill="1" applyBorder="1" applyAlignment="1">
      <alignment horizontal="left" vertical="center" wrapText="1"/>
    </xf>
    <xf numFmtId="0" fontId="8" fillId="6" borderId="15" xfId="0" applyFont="1" applyFill="1" applyBorder="1" applyAlignment="1">
      <alignment horizontal="left" vertical="center" wrapText="1"/>
    </xf>
    <xf numFmtId="0" fontId="8" fillId="6" borderId="66" xfId="0" applyFont="1" applyFill="1" applyBorder="1" applyAlignment="1">
      <alignment horizontal="left" vertical="center" wrapText="1"/>
    </xf>
    <xf numFmtId="0" fontId="8" fillId="6" borderId="67" xfId="0" applyFont="1" applyFill="1" applyBorder="1" applyAlignment="1">
      <alignment horizontal="left" vertical="center" wrapText="1"/>
    </xf>
    <xf numFmtId="0" fontId="8" fillId="6" borderId="6" xfId="0" applyFont="1" applyFill="1" applyBorder="1" applyAlignment="1">
      <alignment horizontal="left" vertical="center" wrapText="1"/>
    </xf>
    <xf numFmtId="0" fontId="8" fillId="6" borderId="7" xfId="0" applyFont="1" applyFill="1" applyBorder="1" applyAlignment="1">
      <alignment horizontal="left" vertical="center" wrapText="1"/>
    </xf>
    <xf numFmtId="0" fontId="8" fillId="6" borderId="17" xfId="0" applyFont="1" applyFill="1" applyBorder="1" applyAlignment="1">
      <alignment horizontal="left" vertical="center" wrapText="1"/>
    </xf>
    <xf numFmtId="0" fontId="8" fillId="6" borderId="4" xfId="0" applyFont="1" applyFill="1" applyBorder="1" applyAlignment="1">
      <alignment horizontal="left" vertical="center" wrapText="1"/>
    </xf>
    <xf numFmtId="0" fontId="8" fillId="6" borderId="0" xfId="0" applyFont="1" applyFill="1" applyAlignment="1">
      <alignment horizontal="left" vertical="center" wrapText="1"/>
    </xf>
    <xf numFmtId="38" fontId="8" fillId="0" borderId="19" xfId="1" applyFont="1" applyFill="1" applyBorder="1" applyAlignment="1">
      <alignment horizontal="center" vertical="center" wrapText="1"/>
    </xf>
    <xf numFmtId="38" fontId="8" fillId="0" borderId="19" xfId="1" applyFont="1" applyFill="1" applyBorder="1" applyAlignment="1">
      <alignment horizontal="left" vertical="center" wrapText="1"/>
    </xf>
    <xf numFmtId="38" fontId="8" fillId="0" borderId="20" xfId="1" applyFont="1" applyFill="1" applyBorder="1" applyAlignment="1">
      <alignment horizontal="left" vertical="center" wrapText="1"/>
    </xf>
    <xf numFmtId="0" fontId="4" fillId="0" borderId="43" xfId="0" applyFont="1" applyBorder="1" applyAlignment="1">
      <alignment horizontal="center" vertical="center" wrapText="1"/>
    </xf>
    <xf numFmtId="38" fontId="8" fillId="2" borderId="24" xfId="1" applyFont="1" applyFill="1" applyBorder="1" applyAlignment="1">
      <alignment horizontal="center" vertical="center" wrapText="1"/>
    </xf>
    <xf numFmtId="38" fontId="8" fillId="2" borderId="19" xfId="1" applyFont="1" applyFill="1" applyBorder="1" applyAlignment="1">
      <alignment horizontal="center" vertical="center" wrapText="1"/>
    </xf>
    <xf numFmtId="38" fontId="8" fillId="2" borderId="20" xfId="1" applyFont="1" applyFill="1" applyBorder="1" applyAlignment="1">
      <alignment horizontal="center" vertical="center" wrapText="1"/>
    </xf>
    <xf numFmtId="38" fontId="18" fillId="2" borderId="54" xfId="1" applyFont="1" applyFill="1" applyBorder="1" applyAlignment="1">
      <alignment horizontal="center" vertical="center" wrapText="1"/>
    </xf>
    <xf numFmtId="0" fontId="18" fillId="0" borderId="53" xfId="0" applyFont="1" applyBorder="1" applyAlignment="1">
      <alignment horizontal="center" vertical="center" wrapText="1"/>
    </xf>
    <xf numFmtId="0" fontId="18" fillId="0" borderId="54" xfId="0" applyFont="1" applyBorder="1" applyAlignment="1">
      <alignment horizontal="center" vertical="center" wrapText="1"/>
    </xf>
    <xf numFmtId="0" fontId="18" fillId="0" borderId="55" xfId="0" applyFont="1" applyBorder="1" applyAlignment="1">
      <alignment horizontal="center" vertical="center" wrapText="1"/>
    </xf>
    <xf numFmtId="0" fontId="32" fillId="0" borderId="0" xfId="0" applyFont="1" applyAlignment="1">
      <alignment horizontal="left" vertical="center" wrapText="1" shrinkToFit="1"/>
    </xf>
    <xf numFmtId="0" fontId="21" fillId="6" borderId="79" xfId="0" applyFont="1" applyFill="1" applyBorder="1" applyAlignment="1">
      <alignment horizontal="center" vertical="center" wrapText="1"/>
    </xf>
    <xf numFmtId="0" fontId="21" fillId="6" borderId="2" xfId="0" applyFont="1" applyFill="1" applyBorder="1" applyAlignment="1">
      <alignment horizontal="center" vertical="center" wrapText="1"/>
    </xf>
    <xf numFmtId="0" fontId="21" fillId="6" borderId="3" xfId="0" applyFont="1" applyFill="1" applyBorder="1" applyAlignment="1">
      <alignment horizontal="center" vertical="center" wrapText="1"/>
    </xf>
    <xf numFmtId="0" fontId="21" fillId="6" borderId="44" xfId="0" applyFont="1" applyFill="1" applyBorder="1" applyAlignment="1">
      <alignment horizontal="center" vertical="center" wrapText="1"/>
    </xf>
    <xf numFmtId="0" fontId="21" fillId="6" borderId="15" xfId="0" applyFont="1" applyFill="1" applyBorder="1" applyAlignment="1">
      <alignment horizontal="center" vertical="center" wrapText="1"/>
    </xf>
    <xf numFmtId="0" fontId="21" fillId="6" borderId="34" xfId="0" applyFont="1" applyFill="1" applyBorder="1" applyAlignment="1">
      <alignment horizontal="center" vertical="center" wrapText="1"/>
    </xf>
    <xf numFmtId="38" fontId="18" fillId="6" borderId="54" xfId="1" applyFont="1" applyFill="1" applyBorder="1" applyAlignment="1">
      <alignment horizontal="center" vertical="center" wrapText="1"/>
    </xf>
    <xf numFmtId="0" fontId="4" fillId="0" borderId="47" xfId="0" applyFont="1" applyBorder="1" applyAlignment="1">
      <alignment horizontal="center" vertical="center" wrapText="1"/>
    </xf>
    <xf numFmtId="0" fontId="4" fillId="0" borderId="1" xfId="0" applyFont="1" applyBorder="1" applyAlignment="1">
      <alignment horizontal="center"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8" fillId="6" borderId="95" xfId="0" applyFont="1" applyFill="1" applyBorder="1" applyAlignment="1">
      <alignment horizontal="left" vertical="center" wrapText="1"/>
    </xf>
    <xf numFmtId="0" fontId="8" fillId="6" borderId="72" xfId="0" applyFont="1" applyFill="1" applyBorder="1" applyAlignment="1">
      <alignment horizontal="left" vertical="center" wrapText="1"/>
    </xf>
    <xf numFmtId="0" fontId="8" fillId="6" borderId="71" xfId="0" applyFont="1" applyFill="1" applyBorder="1" applyAlignment="1">
      <alignment horizontal="left" vertical="center" wrapText="1"/>
    </xf>
    <xf numFmtId="0" fontId="10" fillId="3" borderId="4" xfId="0" applyFont="1" applyFill="1" applyBorder="1" applyAlignment="1">
      <alignment horizontal="center" vertical="center"/>
    </xf>
    <xf numFmtId="0" fontId="10" fillId="3" borderId="13" xfId="0" applyFont="1" applyFill="1" applyBorder="1" applyAlignment="1">
      <alignment horizontal="center" vertical="center"/>
    </xf>
    <xf numFmtId="0" fontId="10" fillId="3" borderId="44" xfId="0" applyFont="1" applyFill="1" applyBorder="1" applyAlignment="1">
      <alignment horizontal="center" vertical="center"/>
    </xf>
    <xf numFmtId="0" fontId="10" fillId="3" borderId="16" xfId="0" applyFont="1" applyFill="1" applyBorder="1" applyAlignment="1">
      <alignment horizontal="center" vertical="center"/>
    </xf>
    <xf numFmtId="0" fontId="14" fillId="0" borderId="10" xfId="0" applyFont="1" applyBorder="1" applyAlignment="1">
      <alignment horizontal="left" vertical="top" wrapText="1"/>
    </xf>
    <xf numFmtId="0" fontId="9" fillId="2" borderId="19" xfId="1" applyNumberFormat="1" applyFont="1" applyFill="1" applyBorder="1" applyAlignment="1">
      <alignment horizontal="center" vertical="center" wrapText="1"/>
    </xf>
    <xf numFmtId="0" fontId="9" fillId="2" borderId="20" xfId="1" applyNumberFormat="1" applyFont="1" applyFill="1" applyBorder="1" applyAlignment="1">
      <alignment horizontal="center" vertical="center" wrapText="1"/>
    </xf>
    <xf numFmtId="0" fontId="21" fillId="2" borderId="79" xfId="0" applyFont="1" applyFill="1" applyBorder="1" applyAlignment="1">
      <alignment horizontal="center" vertical="center" wrapText="1"/>
    </xf>
    <xf numFmtId="0" fontId="21" fillId="2" borderId="2"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44" xfId="0" applyFont="1" applyFill="1" applyBorder="1" applyAlignment="1">
      <alignment horizontal="center" vertical="center" wrapText="1"/>
    </xf>
    <xf numFmtId="0" fontId="21" fillId="2" borderId="15" xfId="0" applyFont="1" applyFill="1" applyBorder="1" applyAlignment="1">
      <alignment horizontal="center" vertical="center" wrapText="1"/>
    </xf>
    <xf numFmtId="0" fontId="21" fillId="2" borderId="34" xfId="0" applyFont="1" applyFill="1" applyBorder="1" applyAlignment="1">
      <alignment horizontal="center" vertical="center" wrapText="1"/>
    </xf>
    <xf numFmtId="38" fontId="9" fillId="2" borderId="24" xfId="1" applyFont="1" applyFill="1" applyBorder="1" applyAlignment="1">
      <alignment horizontal="center" vertical="center" wrapText="1"/>
    </xf>
    <xf numFmtId="38" fontId="9" fillId="2" borderId="19" xfId="1" applyFont="1" applyFill="1" applyBorder="1" applyAlignment="1">
      <alignment horizontal="center" vertical="center" wrapText="1"/>
    </xf>
    <xf numFmtId="38" fontId="9" fillId="2" borderId="20" xfId="1" applyFont="1" applyFill="1" applyBorder="1" applyAlignment="1">
      <alignment horizontal="center" vertical="center" wrapText="1"/>
    </xf>
    <xf numFmtId="0" fontId="4" fillId="0" borderId="50"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1" xfId="0" applyFont="1" applyBorder="1" applyAlignment="1">
      <alignment horizontal="center" vertical="center" wrapText="1"/>
    </xf>
    <xf numFmtId="0" fontId="10" fillId="3" borderId="46" xfId="0" applyFont="1" applyFill="1" applyBorder="1" applyAlignment="1">
      <alignment horizontal="center" vertical="center"/>
    </xf>
    <xf numFmtId="0" fontId="10" fillId="3" borderId="51" xfId="0" applyFont="1" applyFill="1" applyBorder="1" applyAlignment="1">
      <alignment horizontal="center" vertical="center"/>
    </xf>
    <xf numFmtId="0" fontId="10" fillId="3" borderId="1" xfId="0" applyFont="1" applyFill="1" applyBorder="1" applyAlignment="1">
      <alignment horizontal="center" vertical="center"/>
    </xf>
    <xf numFmtId="0" fontId="10" fillId="3" borderId="45" xfId="0" applyFont="1" applyFill="1" applyBorder="1" applyAlignment="1">
      <alignment horizontal="center" vertical="center"/>
    </xf>
    <xf numFmtId="0" fontId="8" fillId="2" borderId="96" xfId="0" applyFont="1" applyFill="1" applyBorder="1" applyAlignment="1">
      <alignment horizontal="left" vertical="center" wrapText="1"/>
    </xf>
    <xf numFmtId="0" fontId="8" fillId="2" borderId="97" xfId="0" applyFont="1" applyFill="1" applyBorder="1" applyAlignment="1">
      <alignment horizontal="left" vertical="center" wrapText="1"/>
    </xf>
    <xf numFmtId="0" fontId="8" fillId="2" borderId="98" xfId="0" applyFont="1" applyFill="1" applyBorder="1" applyAlignment="1">
      <alignment horizontal="left" vertical="center" wrapText="1"/>
    </xf>
    <xf numFmtId="0" fontId="8" fillId="2" borderId="56" xfId="0" applyFont="1" applyFill="1" applyBorder="1" applyAlignment="1">
      <alignment horizontal="left" vertical="center" wrapText="1"/>
    </xf>
    <xf numFmtId="0" fontId="8" fillId="2" borderId="57" xfId="0" applyFont="1" applyFill="1" applyBorder="1" applyAlignment="1">
      <alignment horizontal="left" vertical="center" wrapText="1"/>
    </xf>
    <xf numFmtId="0" fontId="41" fillId="8" borderId="10" xfId="0" applyFont="1" applyFill="1" applyBorder="1" applyAlignment="1">
      <alignment horizontal="center" vertical="center" wrapText="1"/>
    </xf>
    <xf numFmtId="38" fontId="9" fillId="2" borderId="7" xfId="1" applyFont="1" applyFill="1" applyBorder="1" applyAlignment="1">
      <alignment horizontal="center" vertical="center" wrapText="1"/>
    </xf>
    <xf numFmtId="38" fontId="9" fillId="2" borderId="17" xfId="1" applyFont="1" applyFill="1" applyBorder="1" applyAlignment="1">
      <alignment horizontal="center" vertical="center" wrapText="1"/>
    </xf>
    <xf numFmtId="0" fontId="8" fillId="6" borderId="68" xfId="0" applyFont="1" applyFill="1" applyBorder="1" applyAlignment="1">
      <alignment horizontal="left" vertical="center" wrapText="1"/>
    </xf>
    <xf numFmtId="0" fontId="8" fillId="6" borderId="34" xfId="0" applyFont="1" applyFill="1" applyBorder="1" applyAlignment="1">
      <alignment horizontal="left" vertical="center" wrapText="1"/>
    </xf>
    <xf numFmtId="0" fontId="4" fillId="0" borderId="59" xfId="0" applyFont="1" applyBorder="1" applyAlignment="1">
      <alignment horizontal="center" vertical="center" wrapText="1"/>
    </xf>
    <xf numFmtId="0" fontId="4" fillId="0" borderId="56" xfId="0" applyFont="1" applyBorder="1" applyAlignment="1">
      <alignment horizontal="center" vertical="center"/>
    </xf>
    <xf numFmtId="0" fontId="8" fillId="6" borderId="5" xfId="0" applyFont="1" applyFill="1" applyBorder="1" applyAlignment="1">
      <alignment horizontal="left" vertical="center" wrapText="1"/>
    </xf>
    <xf numFmtId="0" fontId="8" fillId="6" borderId="8" xfId="0" applyFont="1" applyFill="1" applyBorder="1" applyAlignment="1">
      <alignment horizontal="left" vertical="center" wrapText="1"/>
    </xf>
    <xf numFmtId="0" fontId="4" fillId="0" borderId="56" xfId="0" applyFont="1" applyBorder="1" applyAlignment="1">
      <alignment horizontal="center" vertical="center" wrapText="1"/>
    </xf>
  </cellXfs>
  <cellStyles count="3">
    <cellStyle name="桁区切り" xfId="1" builtinId="6"/>
    <cellStyle name="標準" xfId="0" builtinId="0"/>
    <cellStyle name="標準 3" xfId="2" xr:uid="{FFAFA8E2-82A7-4F40-856D-8E8FD6D774A4}"/>
  </cellStyles>
  <dxfs count="6">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s>
  <tableStyles count="0" defaultTableStyle="TableStyleMedium2" defaultPivotStyle="PivotStyleLight16"/>
  <colors>
    <mruColors>
      <color rgb="FF969696"/>
      <color rgb="FFA1A1A1"/>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19</xdr:col>
      <xdr:colOff>0</xdr:colOff>
      <xdr:row>1</xdr:row>
      <xdr:rowOff>0</xdr:rowOff>
    </xdr:from>
    <xdr:ext cx="7021471" cy="4195482"/>
    <xdr:sp macro="" textlink="">
      <xdr:nvSpPr>
        <xdr:cNvPr id="2" name="テキスト ボックス 1">
          <a:extLst>
            <a:ext uri="{FF2B5EF4-FFF2-40B4-BE49-F238E27FC236}">
              <a16:creationId xmlns:a16="http://schemas.microsoft.com/office/drawing/2014/main" id="{D8194708-917F-42ED-8B8E-4A4542BAF56B}"/>
            </a:ext>
          </a:extLst>
        </xdr:cNvPr>
        <xdr:cNvSpPr txBox="1"/>
      </xdr:nvSpPr>
      <xdr:spPr>
        <a:xfrm>
          <a:off x="6813176" y="277906"/>
          <a:ext cx="7021471" cy="4195482"/>
        </a:xfrm>
        <a:prstGeom prst="rect">
          <a:avLst/>
        </a:prstGeom>
        <a:solidFill>
          <a:srgbClr val="A1A1A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2000" b="1"/>
            <a:t>色がついているセル</a:t>
          </a:r>
          <a:r>
            <a:rPr kumimoji="1" lang="en-US" altLang="ja-JP" sz="2000" b="1"/>
            <a:t>(</a:t>
          </a:r>
          <a:r>
            <a:rPr kumimoji="1" lang="ja-JP" altLang="ja-JP" sz="2000" b="1">
              <a:solidFill>
                <a:schemeClr val="dk1"/>
              </a:solidFill>
              <a:effectLst/>
              <a:latin typeface="+mn-lt"/>
              <a:ea typeface="+mn-ea"/>
              <a:cs typeface="+mn-cs"/>
            </a:rPr>
            <a:t>灰色以外</a:t>
          </a:r>
          <a:r>
            <a:rPr kumimoji="1" lang="en-US" altLang="ja-JP" sz="2000" b="1"/>
            <a:t>)</a:t>
          </a:r>
          <a:r>
            <a:rPr kumimoji="1" lang="ja-JP" altLang="en-US" sz="2000" b="1"/>
            <a:t>は入力が必須です。</a:t>
          </a:r>
          <a:endParaRPr kumimoji="1" lang="en-US" altLang="ja-JP" sz="2000" b="1"/>
        </a:p>
        <a:p>
          <a:pPr algn="ctr"/>
          <a:r>
            <a:rPr kumimoji="1" lang="ja-JP" altLang="en-US" sz="2000" b="1"/>
            <a:t>入力箇所は事前にご確認ください。</a:t>
          </a:r>
          <a:endParaRPr kumimoji="1" lang="en-US" altLang="ja-JP" sz="2000" b="1"/>
        </a:p>
        <a:p>
          <a:pPr algn="l"/>
          <a:r>
            <a:rPr kumimoji="1" lang="en-US" altLang="ja-JP" sz="1600"/>
            <a:t>【</a:t>
          </a:r>
          <a:r>
            <a:rPr kumimoji="1" lang="ja-JP" altLang="en-US" sz="1600"/>
            <a:t>黄色</a:t>
          </a:r>
          <a:r>
            <a:rPr kumimoji="1" lang="en-US" altLang="ja-JP" sz="1600"/>
            <a:t>】</a:t>
          </a:r>
          <a:r>
            <a:rPr kumimoji="1" lang="ja-JP" altLang="en-US" sz="1600"/>
            <a:t>・・直接、数値や文字を入力してください。</a:t>
          </a:r>
          <a:endParaRPr kumimoji="1" lang="en-US" altLang="ja-JP" sz="1600"/>
        </a:p>
        <a:p>
          <a:pPr algn="l"/>
          <a:r>
            <a:rPr kumimoji="1" lang="en-US" altLang="ja-JP" sz="1600"/>
            <a:t>【</a:t>
          </a:r>
          <a:r>
            <a:rPr kumimoji="1" lang="ja-JP" altLang="en-US" sz="1600"/>
            <a:t>緑色</a:t>
          </a:r>
          <a:r>
            <a:rPr kumimoji="1" lang="en-US" altLang="ja-JP" sz="1600"/>
            <a:t>】</a:t>
          </a:r>
          <a:r>
            <a:rPr kumimoji="1" lang="ja-JP" altLang="en-US" sz="1600"/>
            <a:t>・・セルのリストからお選びいただくか入力してください。</a:t>
          </a:r>
          <a:endParaRPr kumimoji="1" lang="en-US" altLang="ja-JP" sz="1600"/>
        </a:p>
        <a:p>
          <a:pPr algn="l"/>
          <a:r>
            <a:rPr kumimoji="1" lang="en-US" altLang="ja-JP" sz="1600"/>
            <a:t>【</a:t>
          </a:r>
          <a:r>
            <a:rPr kumimoji="1" lang="ja-JP" altLang="en-US" sz="1600"/>
            <a:t>赤色</a:t>
          </a:r>
          <a:r>
            <a:rPr kumimoji="1" lang="en-US" altLang="ja-JP" sz="1600"/>
            <a:t>】</a:t>
          </a:r>
          <a:r>
            <a:rPr kumimoji="1" lang="ja-JP" altLang="en-US" sz="1600"/>
            <a:t>・・どちらかに☑をつけてください。</a:t>
          </a:r>
          <a:endParaRPr kumimoji="1" lang="en-US" altLang="ja-JP" sz="1600"/>
        </a:p>
        <a:p>
          <a:pPr algn="l"/>
          <a:r>
            <a:rPr kumimoji="1" lang="ja-JP" altLang="en-US" sz="1600"/>
            <a:t>　　　　　　両方選ぶとエラーになりますのでご注意ください。</a:t>
          </a:r>
          <a:endParaRPr kumimoji="1" lang="en-US" altLang="ja-JP" sz="1600"/>
        </a:p>
        <a:p>
          <a:pPr algn="l"/>
          <a:r>
            <a:rPr kumimoji="1" lang="en-US" altLang="ja-JP" sz="1600"/>
            <a:t>【</a:t>
          </a:r>
          <a:r>
            <a:rPr kumimoji="1" lang="ja-JP" altLang="en-US" sz="1600"/>
            <a:t>水色</a:t>
          </a:r>
          <a:r>
            <a:rPr kumimoji="1" lang="en-US" altLang="ja-JP" sz="1600"/>
            <a:t>】</a:t>
          </a:r>
          <a:r>
            <a:rPr kumimoji="1" lang="ja-JP" altLang="en-US" sz="1600"/>
            <a:t>・・印刷後、押印してください。</a:t>
          </a:r>
          <a:endParaRPr kumimoji="1" lang="en-US" altLang="ja-JP" sz="1600"/>
        </a:p>
        <a:p>
          <a:pPr algn="ctr"/>
          <a:r>
            <a:rPr kumimoji="1" lang="ja-JP" altLang="en-US" sz="1600" b="1">
              <a:solidFill>
                <a:srgbClr val="FF0000"/>
              </a:solidFill>
            </a:rPr>
            <a:t>灰色のセルには数式等が入っておりますので</a:t>
          </a:r>
          <a:endParaRPr kumimoji="1" lang="en-US" altLang="ja-JP" sz="1600" b="1">
            <a:solidFill>
              <a:srgbClr val="FF0000"/>
            </a:solidFill>
          </a:endParaRPr>
        </a:p>
        <a:p>
          <a:pPr algn="ctr"/>
          <a:r>
            <a:rPr kumimoji="1" lang="ja-JP" altLang="en-US" sz="1600" b="1">
              <a:solidFill>
                <a:srgbClr val="FF0000"/>
              </a:solidFill>
            </a:rPr>
            <a:t>入力しないようにお願いいたします。</a:t>
          </a:r>
          <a:endParaRPr kumimoji="1" lang="en-US" altLang="ja-JP" sz="1600" b="1">
            <a:solidFill>
              <a:srgbClr val="FF0000"/>
            </a:solidFill>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18</xdr:col>
      <xdr:colOff>8965</xdr:colOff>
      <xdr:row>23</xdr:row>
      <xdr:rowOff>35860</xdr:rowOff>
    </xdr:from>
    <xdr:to>
      <xdr:col>19</xdr:col>
      <xdr:colOff>44824</xdr:colOff>
      <xdr:row>30</xdr:row>
      <xdr:rowOff>322730</xdr:rowOff>
    </xdr:to>
    <xdr:sp macro="" textlink="">
      <xdr:nvSpPr>
        <xdr:cNvPr id="4" name="右大かっこ 3">
          <a:extLst>
            <a:ext uri="{FF2B5EF4-FFF2-40B4-BE49-F238E27FC236}">
              <a16:creationId xmlns:a16="http://schemas.microsoft.com/office/drawing/2014/main" id="{66D9CA39-6884-4DC3-8823-E09BC0DBEBAB}"/>
            </a:ext>
          </a:extLst>
        </xdr:cNvPr>
        <xdr:cNvSpPr/>
      </xdr:nvSpPr>
      <xdr:spPr>
        <a:xfrm>
          <a:off x="6463553" y="6875931"/>
          <a:ext cx="394447" cy="2940423"/>
        </a:xfrm>
        <a:prstGeom prst="rightBracket">
          <a:avLst/>
        </a:prstGeom>
        <a:ln w="28575">
          <a:solidFill>
            <a:srgbClr val="FF000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19</xdr:col>
      <xdr:colOff>0</xdr:colOff>
      <xdr:row>0</xdr:row>
      <xdr:rowOff>0</xdr:rowOff>
    </xdr:from>
    <xdr:ext cx="7021471" cy="4338918"/>
    <xdr:sp macro="" textlink="">
      <xdr:nvSpPr>
        <xdr:cNvPr id="2" name="テキスト ボックス 1">
          <a:extLst>
            <a:ext uri="{FF2B5EF4-FFF2-40B4-BE49-F238E27FC236}">
              <a16:creationId xmlns:a16="http://schemas.microsoft.com/office/drawing/2014/main" id="{0C71D9B0-95A6-4908-97FD-6DC12D376698}"/>
            </a:ext>
          </a:extLst>
        </xdr:cNvPr>
        <xdr:cNvSpPr txBox="1"/>
      </xdr:nvSpPr>
      <xdr:spPr>
        <a:xfrm>
          <a:off x="6804660" y="0"/>
          <a:ext cx="7021471" cy="4338918"/>
        </a:xfrm>
        <a:prstGeom prst="rect">
          <a:avLst/>
        </a:prstGeom>
        <a:solidFill>
          <a:srgbClr val="A1A1A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2000" b="1">
              <a:solidFill>
                <a:sysClr val="windowText" lastClr="000000"/>
              </a:solidFill>
            </a:rPr>
            <a:t>色がついているセルは入力が必須です。</a:t>
          </a:r>
          <a:endParaRPr kumimoji="1" lang="en-US" altLang="ja-JP" sz="2000" b="1">
            <a:solidFill>
              <a:sysClr val="windowText" lastClr="000000"/>
            </a:solidFill>
          </a:endParaRPr>
        </a:p>
        <a:p>
          <a:pPr algn="ctr"/>
          <a:r>
            <a:rPr kumimoji="1" lang="ja-JP" altLang="en-US" sz="2000" b="1">
              <a:solidFill>
                <a:sysClr val="windowText" lastClr="000000"/>
              </a:solidFill>
            </a:rPr>
            <a:t>入力箇所は事前にご確認ください。</a:t>
          </a:r>
          <a:endParaRPr kumimoji="1" lang="en-US" altLang="ja-JP" sz="2000" b="1">
            <a:solidFill>
              <a:sysClr val="windowText" lastClr="000000"/>
            </a:solidFill>
          </a:endParaRPr>
        </a:p>
        <a:p>
          <a:pPr algn="l"/>
          <a:r>
            <a:rPr kumimoji="1" lang="en-US" altLang="ja-JP" sz="1600" b="0">
              <a:solidFill>
                <a:sysClr val="windowText" lastClr="000000"/>
              </a:solidFill>
            </a:rPr>
            <a:t>【</a:t>
          </a:r>
          <a:r>
            <a:rPr kumimoji="1" lang="ja-JP" altLang="en-US" sz="1600" b="0">
              <a:solidFill>
                <a:sysClr val="windowText" lastClr="000000"/>
              </a:solidFill>
            </a:rPr>
            <a:t>黄色</a:t>
          </a:r>
          <a:r>
            <a:rPr kumimoji="1" lang="en-US" altLang="ja-JP" sz="1600" b="0">
              <a:solidFill>
                <a:sysClr val="windowText" lastClr="000000"/>
              </a:solidFill>
            </a:rPr>
            <a:t>】</a:t>
          </a:r>
          <a:r>
            <a:rPr kumimoji="1" lang="ja-JP" altLang="en-US" sz="1600" b="0">
              <a:solidFill>
                <a:sysClr val="windowText" lastClr="000000"/>
              </a:solidFill>
            </a:rPr>
            <a:t>・・直接、数値や文字を入力してください。</a:t>
          </a:r>
          <a:endParaRPr kumimoji="1" lang="en-US" altLang="ja-JP" sz="1600" b="0">
            <a:solidFill>
              <a:sysClr val="windowText" lastClr="000000"/>
            </a:solidFill>
          </a:endParaRPr>
        </a:p>
        <a:p>
          <a:pPr algn="l"/>
          <a:r>
            <a:rPr kumimoji="1" lang="en-US" altLang="ja-JP" sz="1600" b="0">
              <a:solidFill>
                <a:sysClr val="windowText" lastClr="000000"/>
              </a:solidFill>
            </a:rPr>
            <a:t>【</a:t>
          </a:r>
          <a:r>
            <a:rPr kumimoji="1" lang="ja-JP" altLang="en-US" sz="1600" b="0">
              <a:solidFill>
                <a:sysClr val="windowText" lastClr="000000"/>
              </a:solidFill>
            </a:rPr>
            <a:t>緑色</a:t>
          </a:r>
          <a:r>
            <a:rPr kumimoji="1" lang="en-US" altLang="ja-JP" sz="1600" b="0">
              <a:solidFill>
                <a:sysClr val="windowText" lastClr="000000"/>
              </a:solidFill>
            </a:rPr>
            <a:t>】</a:t>
          </a:r>
          <a:r>
            <a:rPr kumimoji="1" lang="ja-JP" altLang="en-US" sz="1600" b="0">
              <a:solidFill>
                <a:sysClr val="windowText" lastClr="000000"/>
              </a:solidFill>
            </a:rPr>
            <a:t>・・セルのリストからお選びいただくか入力してください。</a:t>
          </a:r>
          <a:endParaRPr kumimoji="1" lang="en-US" altLang="ja-JP" sz="1600" b="0">
            <a:solidFill>
              <a:sysClr val="windowText" lastClr="000000"/>
            </a:solidFill>
          </a:endParaRPr>
        </a:p>
        <a:p>
          <a:pPr algn="l"/>
          <a:r>
            <a:rPr kumimoji="1" lang="en-US" altLang="ja-JP" sz="1600" b="0">
              <a:solidFill>
                <a:sysClr val="windowText" lastClr="000000"/>
              </a:solidFill>
            </a:rPr>
            <a:t>【</a:t>
          </a:r>
          <a:r>
            <a:rPr kumimoji="1" lang="ja-JP" altLang="en-US" sz="1600" b="0">
              <a:solidFill>
                <a:sysClr val="windowText" lastClr="000000"/>
              </a:solidFill>
            </a:rPr>
            <a:t>赤色</a:t>
          </a:r>
          <a:r>
            <a:rPr kumimoji="1" lang="en-US" altLang="ja-JP" sz="1600" b="0">
              <a:solidFill>
                <a:sysClr val="windowText" lastClr="000000"/>
              </a:solidFill>
            </a:rPr>
            <a:t>】</a:t>
          </a:r>
          <a:r>
            <a:rPr kumimoji="1" lang="ja-JP" altLang="en-US" sz="1600" b="0">
              <a:solidFill>
                <a:sysClr val="windowText" lastClr="000000"/>
              </a:solidFill>
            </a:rPr>
            <a:t>・・どちらかに☑をつけてください。</a:t>
          </a:r>
          <a:endParaRPr kumimoji="1" lang="en-US" altLang="ja-JP" sz="1600" b="0">
            <a:solidFill>
              <a:sysClr val="windowText" lastClr="000000"/>
            </a:solidFill>
          </a:endParaRPr>
        </a:p>
        <a:p>
          <a:pPr algn="l"/>
          <a:r>
            <a:rPr kumimoji="1" lang="ja-JP" altLang="en-US" sz="1600" b="0">
              <a:solidFill>
                <a:sysClr val="windowText" lastClr="000000"/>
              </a:solidFill>
            </a:rPr>
            <a:t>　　　　　　両方選ぶとエラーになりますのでご注意ください。</a:t>
          </a:r>
          <a:endParaRPr kumimoji="1" lang="en-US" altLang="ja-JP" sz="1600" b="0">
            <a:solidFill>
              <a:sysClr val="windowText" lastClr="000000"/>
            </a:solidFill>
          </a:endParaRPr>
        </a:p>
        <a:p>
          <a:pPr algn="l"/>
          <a:r>
            <a:rPr kumimoji="1" lang="en-US" altLang="ja-JP" sz="1600" b="0">
              <a:solidFill>
                <a:sysClr val="windowText" lastClr="000000"/>
              </a:solidFill>
            </a:rPr>
            <a:t>【</a:t>
          </a:r>
          <a:r>
            <a:rPr kumimoji="1" lang="ja-JP" altLang="en-US" sz="1600" b="0">
              <a:solidFill>
                <a:sysClr val="windowText" lastClr="000000"/>
              </a:solidFill>
            </a:rPr>
            <a:t>水色</a:t>
          </a:r>
          <a:r>
            <a:rPr kumimoji="1" lang="en-US" altLang="ja-JP" sz="1600" b="0">
              <a:solidFill>
                <a:sysClr val="windowText" lastClr="000000"/>
              </a:solidFill>
            </a:rPr>
            <a:t>】</a:t>
          </a:r>
          <a:r>
            <a:rPr kumimoji="1" lang="ja-JP" altLang="en-US" sz="1600" b="0">
              <a:solidFill>
                <a:sysClr val="windowText" lastClr="000000"/>
              </a:solidFill>
            </a:rPr>
            <a:t>・・印刷後、押印してください。</a:t>
          </a:r>
          <a:endParaRPr kumimoji="1" lang="en-US" altLang="ja-JP" sz="1600" b="0">
            <a:solidFill>
              <a:sysClr val="windowText" lastClr="000000"/>
            </a:solidFill>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19</xdr:col>
      <xdr:colOff>0</xdr:colOff>
      <xdr:row>0</xdr:row>
      <xdr:rowOff>0</xdr:rowOff>
    </xdr:from>
    <xdr:ext cx="7021471" cy="4195482"/>
    <xdr:sp macro="" textlink="">
      <xdr:nvSpPr>
        <xdr:cNvPr id="2" name="テキスト ボックス 1">
          <a:extLst>
            <a:ext uri="{FF2B5EF4-FFF2-40B4-BE49-F238E27FC236}">
              <a16:creationId xmlns:a16="http://schemas.microsoft.com/office/drawing/2014/main" id="{803E2BBF-A9B8-43EC-ACFA-8B1944595B3A}"/>
            </a:ext>
          </a:extLst>
        </xdr:cNvPr>
        <xdr:cNvSpPr txBox="1"/>
      </xdr:nvSpPr>
      <xdr:spPr>
        <a:xfrm>
          <a:off x="6804660" y="0"/>
          <a:ext cx="7021471" cy="4195482"/>
        </a:xfrm>
        <a:prstGeom prst="rect">
          <a:avLst/>
        </a:prstGeom>
        <a:solidFill>
          <a:srgbClr val="A1A1A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2000" b="1"/>
            <a:t>色がついているセル</a:t>
          </a:r>
          <a:r>
            <a:rPr kumimoji="1" lang="en-US" altLang="ja-JP" sz="2000" b="1"/>
            <a:t>(</a:t>
          </a:r>
          <a:r>
            <a:rPr kumimoji="1" lang="ja-JP" altLang="ja-JP" sz="2000" b="1">
              <a:solidFill>
                <a:schemeClr val="dk1"/>
              </a:solidFill>
              <a:effectLst/>
              <a:latin typeface="+mn-lt"/>
              <a:ea typeface="+mn-ea"/>
              <a:cs typeface="+mn-cs"/>
            </a:rPr>
            <a:t>灰色以外</a:t>
          </a:r>
          <a:r>
            <a:rPr kumimoji="1" lang="en-US" altLang="ja-JP" sz="2000" b="1"/>
            <a:t>)</a:t>
          </a:r>
          <a:r>
            <a:rPr kumimoji="1" lang="ja-JP" altLang="en-US" sz="2000" b="1"/>
            <a:t>は入力が必須です。</a:t>
          </a:r>
          <a:endParaRPr kumimoji="1" lang="en-US" altLang="ja-JP" sz="2000" b="1"/>
        </a:p>
        <a:p>
          <a:pPr algn="ctr"/>
          <a:r>
            <a:rPr kumimoji="1" lang="ja-JP" altLang="en-US" sz="2000" b="1"/>
            <a:t>入力箇所は事前にご確認ください。</a:t>
          </a:r>
          <a:endParaRPr kumimoji="1" lang="en-US" altLang="ja-JP" sz="2000" b="1"/>
        </a:p>
        <a:p>
          <a:pPr algn="l"/>
          <a:r>
            <a:rPr kumimoji="1" lang="en-US" altLang="ja-JP" sz="1600"/>
            <a:t>【</a:t>
          </a:r>
          <a:r>
            <a:rPr kumimoji="1" lang="ja-JP" altLang="en-US" sz="1600"/>
            <a:t>黄色</a:t>
          </a:r>
          <a:r>
            <a:rPr kumimoji="1" lang="en-US" altLang="ja-JP" sz="1600"/>
            <a:t>】</a:t>
          </a:r>
          <a:r>
            <a:rPr kumimoji="1" lang="ja-JP" altLang="en-US" sz="1600"/>
            <a:t>・・直接、数値や文字を入力してください。</a:t>
          </a:r>
          <a:endParaRPr kumimoji="1" lang="en-US" altLang="ja-JP" sz="1600"/>
        </a:p>
        <a:p>
          <a:pPr algn="l"/>
          <a:r>
            <a:rPr kumimoji="1" lang="en-US" altLang="ja-JP" sz="1600"/>
            <a:t>【</a:t>
          </a:r>
          <a:r>
            <a:rPr kumimoji="1" lang="ja-JP" altLang="en-US" sz="1600"/>
            <a:t>緑色</a:t>
          </a:r>
          <a:r>
            <a:rPr kumimoji="1" lang="en-US" altLang="ja-JP" sz="1600"/>
            <a:t>】</a:t>
          </a:r>
          <a:r>
            <a:rPr kumimoji="1" lang="ja-JP" altLang="en-US" sz="1600"/>
            <a:t>・・セルのリストからお選びいただくか入力してください。</a:t>
          </a:r>
          <a:endParaRPr kumimoji="1" lang="en-US" altLang="ja-JP" sz="1600"/>
        </a:p>
        <a:p>
          <a:pPr algn="l"/>
          <a:r>
            <a:rPr kumimoji="1" lang="en-US" altLang="ja-JP" sz="1600"/>
            <a:t>【</a:t>
          </a:r>
          <a:r>
            <a:rPr kumimoji="1" lang="ja-JP" altLang="en-US" sz="1600"/>
            <a:t>赤色</a:t>
          </a:r>
          <a:r>
            <a:rPr kumimoji="1" lang="en-US" altLang="ja-JP" sz="1600"/>
            <a:t>】</a:t>
          </a:r>
          <a:r>
            <a:rPr kumimoji="1" lang="ja-JP" altLang="en-US" sz="1600"/>
            <a:t>・・どちらかに☑をつけてください。</a:t>
          </a:r>
          <a:endParaRPr kumimoji="1" lang="en-US" altLang="ja-JP" sz="1600"/>
        </a:p>
        <a:p>
          <a:pPr algn="l"/>
          <a:r>
            <a:rPr kumimoji="1" lang="ja-JP" altLang="en-US" sz="1600"/>
            <a:t>　　　　　　両方選ぶとエラーになりますのでご注意ください。</a:t>
          </a:r>
          <a:endParaRPr kumimoji="1" lang="en-US" altLang="ja-JP" sz="1600"/>
        </a:p>
        <a:p>
          <a:pPr algn="l"/>
          <a:r>
            <a:rPr kumimoji="1" lang="en-US" altLang="ja-JP" sz="1600"/>
            <a:t>【</a:t>
          </a:r>
          <a:r>
            <a:rPr kumimoji="1" lang="ja-JP" altLang="en-US" sz="1600"/>
            <a:t>水色</a:t>
          </a:r>
          <a:r>
            <a:rPr kumimoji="1" lang="en-US" altLang="ja-JP" sz="1600"/>
            <a:t>】</a:t>
          </a:r>
          <a:r>
            <a:rPr kumimoji="1" lang="ja-JP" altLang="en-US" sz="1600"/>
            <a:t>・・印刷後、押印してください。</a:t>
          </a:r>
          <a:endParaRPr kumimoji="1" lang="en-US" altLang="ja-JP" sz="1600"/>
        </a:p>
        <a:p>
          <a:pPr algn="ctr"/>
          <a:r>
            <a:rPr kumimoji="1" lang="ja-JP" altLang="en-US" sz="1600" b="1">
              <a:solidFill>
                <a:srgbClr val="FF0000"/>
              </a:solidFill>
            </a:rPr>
            <a:t>灰色のセルには数式等が入っておりますので</a:t>
          </a:r>
          <a:endParaRPr kumimoji="1" lang="en-US" altLang="ja-JP" sz="1600" b="1">
            <a:solidFill>
              <a:srgbClr val="FF0000"/>
            </a:solidFill>
          </a:endParaRPr>
        </a:p>
        <a:p>
          <a:pPr algn="ctr"/>
          <a:r>
            <a:rPr kumimoji="1" lang="ja-JP" altLang="en-US" sz="1600" b="1">
              <a:solidFill>
                <a:srgbClr val="FF0000"/>
              </a:solidFill>
            </a:rPr>
            <a:t>入力しないようにお願いいたします。</a:t>
          </a:r>
          <a:endParaRPr kumimoji="1" lang="en-US" altLang="ja-JP" sz="1600" b="1">
            <a:solidFill>
              <a:srgbClr val="FF0000"/>
            </a:solidFill>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xdr:col>
      <xdr:colOff>259975</xdr:colOff>
      <xdr:row>1</xdr:row>
      <xdr:rowOff>80635</xdr:rowOff>
    </xdr:from>
    <xdr:ext cx="8462683" cy="2905924"/>
    <xdr:sp macro="" textlink="">
      <xdr:nvSpPr>
        <xdr:cNvPr id="2" name="テキスト ボックス 1">
          <a:extLst>
            <a:ext uri="{FF2B5EF4-FFF2-40B4-BE49-F238E27FC236}">
              <a16:creationId xmlns:a16="http://schemas.microsoft.com/office/drawing/2014/main" id="{CA65BE13-EC39-4C58-A3B4-360950D00050}"/>
            </a:ext>
          </a:extLst>
        </xdr:cNvPr>
        <xdr:cNvSpPr txBox="1"/>
      </xdr:nvSpPr>
      <xdr:spPr>
        <a:xfrm>
          <a:off x="7270375" y="466117"/>
          <a:ext cx="8462683" cy="2905924"/>
        </a:xfrm>
        <a:prstGeom prst="rect">
          <a:avLst/>
        </a:prstGeom>
        <a:solidFill>
          <a:srgbClr val="A1A1A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2000" b="1">
              <a:solidFill>
                <a:schemeClr val="dk1"/>
              </a:solidFill>
            </a:rPr>
            <a:t>＜ご注意ください＞</a:t>
          </a:r>
          <a:endParaRPr kumimoji="1" lang="en-US" altLang="ja-JP" sz="2000" b="1">
            <a:solidFill>
              <a:schemeClr val="dk1"/>
            </a:solidFill>
          </a:endParaRPr>
        </a:p>
        <a:p>
          <a:pPr algn="l"/>
          <a:r>
            <a:rPr kumimoji="1" lang="ja-JP" altLang="en-US" sz="2000" b="1">
              <a:solidFill>
                <a:schemeClr val="dk1"/>
              </a:solidFill>
            </a:rPr>
            <a:t>○参加者とは</a:t>
          </a:r>
          <a:endParaRPr kumimoji="1" lang="en-US" altLang="ja-JP" sz="2000" b="1">
            <a:solidFill>
              <a:schemeClr val="dk1"/>
            </a:solidFill>
          </a:endParaRPr>
        </a:p>
        <a:p>
          <a:pPr algn="l"/>
          <a:r>
            <a:rPr kumimoji="1" lang="ja-JP" altLang="en-US" sz="1600" b="1">
              <a:solidFill>
                <a:schemeClr val="dk1"/>
              </a:solidFill>
            </a:rPr>
            <a:t>　</a:t>
          </a:r>
          <a:r>
            <a:rPr kumimoji="1" lang="ja-JP" altLang="en-US" sz="1600" b="0">
              <a:solidFill>
                <a:schemeClr val="dk1"/>
              </a:solidFill>
            </a:rPr>
            <a:t>名簿に記載いただく参加者とは</a:t>
          </a:r>
          <a:r>
            <a:rPr kumimoji="1" lang="ja-JP" altLang="en-US" sz="1500" b="0">
              <a:solidFill>
                <a:schemeClr val="dk1"/>
              </a:solidFill>
            </a:rPr>
            <a:t>申請団体に所属・在籍をしている</a:t>
          </a:r>
          <a:r>
            <a:rPr kumimoji="1" lang="ja-JP" altLang="en-US" sz="1500" b="1">
              <a:solidFill>
                <a:schemeClr val="dk1"/>
              </a:solidFill>
            </a:rPr>
            <a:t>「競技実施者」</a:t>
          </a:r>
          <a:r>
            <a:rPr kumimoji="1" lang="ja-JP" altLang="en-US" sz="1500" b="0">
              <a:solidFill>
                <a:schemeClr val="dk1"/>
              </a:solidFill>
            </a:rPr>
            <a:t>、</a:t>
          </a:r>
          <a:r>
            <a:rPr kumimoji="1" lang="ja-JP" altLang="en-US" sz="1500" b="1">
              <a:solidFill>
                <a:schemeClr val="dk1"/>
              </a:solidFill>
            </a:rPr>
            <a:t>「指導者</a:t>
          </a:r>
          <a:endParaRPr kumimoji="1" lang="en-US" altLang="ja-JP" sz="1500" b="1">
            <a:solidFill>
              <a:schemeClr val="dk1"/>
            </a:solidFill>
          </a:endParaRPr>
        </a:p>
        <a:p>
          <a:pPr algn="l"/>
          <a:r>
            <a:rPr kumimoji="1" lang="ja-JP" altLang="en-US" sz="1500" b="1">
              <a:solidFill>
                <a:schemeClr val="dk1"/>
              </a:solidFill>
            </a:rPr>
            <a:t>　</a:t>
          </a:r>
          <a:r>
            <a:rPr kumimoji="1" lang="en-US" altLang="ja-JP" sz="1500" b="1">
              <a:solidFill>
                <a:schemeClr val="dk1"/>
              </a:solidFill>
            </a:rPr>
            <a:t>(</a:t>
          </a:r>
          <a:r>
            <a:rPr kumimoji="1" lang="ja-JP" altLang="en-US" sz="1500" b="1">
              <a:solidFill>
                <a:schemeClr val="dk1"/>
              </a:solidFill>
            </a:rPr>
            <a:t>部長・監督・コーチ・マネージャー等スポーツ実施者の練習及び健康管理に携わる者</a:t>
          </a:r>
          <a:r>
            <a:rPr kumimoji="1" lang="en-US" altLang="ja-JP" sz="1500" b="1">
              <a:solidFill>
                <a:schemeClr val="dk1"/>
              </a:solidFill>
            </a:rPr>
            <a:t>)</a:t>
          </a:r>
          <a:r>
            <a:rPr kumimoji="1" lang="ja-JP" altLang="en-US" sz="1500" b="1">
              <a:solidFill>
                <a:schemeClr val="dk1"/>
              </a:solidFill>
            </a:rPr>
            <a:t>」</a:t>
          </a:r>
          <a:r>
            <a:rPr kumimoji="1" lang="ja-JP" altLang="en-US" sz="1500" b="0">
              <a:solidFill>
                <a:schemeClr val="dk1"/>
              </a:solidFill>
            </a:rPr>
            <a:t>、</a:t>
          </a:r>
          <a:endParaRPr kumimoji="1" lang="en-US" altLang="ja-JP" sz="1500" b="0">
            <a:solidFill>
              <a:schemeClr val="dk1"/>
            </a:solidFill>
          </a:endParaRPr>
        </a:p>
        <a:p>
          <a:pPr algn="l"/>
          <a:r>
            <a:rPr kumimoji="1" lang="ja-JP" altLang="en-US" sz="1500" b="0">
              <a:solidFill>
                <a:schemeClr val="dk1"/>
              </a:solidFill>
            </a:rPr>
            <a:t>　</a:t>
          </a:r>
          <a:r>
            <a:rPr kumimoji="1" lang="ja-JP" altLang="en-US" sz="1500" b="1">
              <a:solidFill>
                <a:schemeClr val="dk1"/>
              </a:solidFill>
            </a:rPr>
            <a:t>「その他団体構成員</a:t>
          </a:r>
          <a:r>
            <a:rPr kumimoji="1" lang="en-US" altLang="ja-JP" sz="1500" b="1">
              <a:solidFill>
                <a:schemeClr val="dk1"/>
              </a:solidFill>
            </a:rPr>
            <a:t>(</a:t>
          </a:r>
          <a:r>
            <a:rPr kumimoji="1" lang="ja-JP" altLang="en-US" sz="1500" b="1">
              <a:solidFill>
                <a:schemeClr val="dk1"/>
              </a:solidFill>
            </a:rPr>
            <a:t>申請団体内で役職・役割が確認できる者</a:t>
          </a:r>
          <a:r>
            <a:rPr kumimoji="1" lang="en-US" altLang="ja-JP" sz="1500" b="1">
              <a:solidFill>
                <a:schemeClr val="dk1"/>
              </a:solidFill>
            </a:rPr>
            <a:t>)</a:t>
          </a:r>
          <a:r>
            <a:rPr kumimoji="1" lang="ja-JP" altLang="en-US" sz="1500" b="1">
              <a:solidFill>
                <a:schemeClr val="dk1"/>
              </a:solidFill>
            </a:rPr>
            <a:t>」</a:t>
          </a:r>
          <a:r>
            <a:rPr kumimoji="1" lang="ja-JP" altLang="en-US" sz="1500" b="0">
              <a:solidFill>
                <a:schemeClr val="dk1"/>
              </a:solidFill>
            </a:rPr>
            <a:t>としています。</a:t>
          </a:r>
          <a:endParaRPr kumimoji="1" lang="en-US" altLang="ja-JP" sz="1500" b="0">
            <a:solidFill>
              <a:schemeClr val="dk1"/>
            </a:solidFill>
          </a:endParaRPr>
        </a:p>
        <a:p>
          <a:pPr algn="l"/>
          <a:r>
            <a:rPr kumimoji="1" lang="ja-JP" altLang="en-US" sz="1500" b="0">
              <a:solidFill>
                <a:schemeClr val="dk1"/>
              </a:solidFill>
            </a:rPr>
            <a:t>　</a:t>
          </a:r>
          <a:r>
            <a:rPr kumimoji="1" lang="ja-JP" altLang="en-US" sz="1500" b="1">
              <a:solidFill>
                <a:schemeClr val="dk1"/>
              </a:solidFill>
            </a:rPr>
            <a:t>「借上げバスの運転手」</a:t>
          </a:r>
          <a:r>
            <a:rPr kumimoji="1" lang="ja-JP" altLang="en-US" sz="1500" b="0">
              <a:solidFill>
                <a:schemeClr val="dk1"/>
              </a:solidFill>
            </a:rPr>
            <a:t>や</a:t>
          </a:r>
          <a:r>
            <a:rPr kumimoji="1" lang="ja-JP" altLang="en-US" sz="1500" b="1">
              <a:solidFill>
                <a:schemeClr val="dk1"/>
              </a:solidFill>
            </a:rPr>
            <a:t>「付き添いの保護者」</a:t>
          </a:r>
          <a:r>
            <a:rPr kumimoji="1" lang="ja-JP" altLang="en-US" sz="1500" b="0">
              <a:solidFill>
                <a:schemeClr val="dk1"/>
              </a:solidFill>
            </a:rPr>
            <a:t>等は</a:t>
          </a:r>
          <a:r>
            <a:rPr kumimoji="1" lang="ja-JP" altLang="en-US" sz="1500" b="1">
              <a:solidFill>
                <a:srgbClr val="FF0000"/>
              </a:solidFill>
            </a:rPr>
            <a:t>参加者の対象外</a:t>
          </a:r>
          <a:r>
            <a:rPr kumimoji="1" lang="ja-JP" altLang="en-US" sz="1500" b="0">
              <a:solidFill>
                <a:schemeClr val="dk1"/>
              </a:solidFill>
            </a:rPr>
            <a:t>です。</a:t>
          </a:r>
          <a:endParaRPr kumimoji="1" lang="en-US" altLang="ja-JP" sz="1500" b="0">
            <a:solidFill>
              <a:schemeClr val="dk1"/>
            </a:solidFill>
          </a:endParaRPr>
        </a:p>
        <a:p>
          <a:pPr algn="l"/>
          <a:r>
            <a:rPr kumimoji="1" lang="ja-JP" altLang="en-US" sz="1500" b="0">
              <a:solidFill>
                <a:schemeClr val="dk1"/>
              </a:solidFill>
            </a:rPr>
            <a:t>　そのため、様式第６号の宿泊証明書に記載の延べ宿泊数に対象外の方が含まれている場合は、</a:t>
          </a:r>
          <a:endParaRPr kumimoji="1" lang="en-US" altLang="ja-JP" sz="1500" b="0">
            <a:solidFill>
              <a:schemeClr val="dk1"/>
            </a:solidFill>
          </a:endParaRPr>
        </a:p>
        <a:p>
          <a:pPr algn="l"/>
          <a:r>
            <a:rPr kumimoji="1" lang="ja-JP" altLang="en-US" sz="1500" b="0">
              <a:solidFill>
                <a:schemeClr val="dk1"/>
              </a:solidFill>
            </a:rPr>
            <a:t>　対象外の方の延べ宿泊数を差し引いた延べ宿泊数を実績報告書にご記載ください。</a:t>
          </a:r>
          <a:endParaRPr kumimoji="1" lang="en-US" altLang="ja-JP" sz="1500" b="0">
            <a:solidFill>
              <a:srgbClr val="FF0000"/>
            </a:solidFill>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18</xdr:col>
      <xdr:colOff>17929</xdr:colOff>
      <xdr:row>20</xdr:row>
      <xdr:rowOff>377862</xdr:rowOff>
    </xdr:from>
    <xdr:to>
      <xdr:col>19</xdr:col>
      <xdr:colOff>53788</xdr:colOff>
      <xdr:row>26</xdr:row>
      <xdr:rowOff>376517</xdr:rowOff>
    </xdr:to>
    <xdr:sp macro="" textlink="">
      <xdr:nvSpPr>
        <xdr:cNvPr id="4" name="右大かっこ 3">
          <a:extLst>
            <a:ext uri="{FF2B5EF4-FFF2-40B4-BE49-F238E27FC236}">
              <a16:creationId xmlns:a16="http://schemas.microsoft.com/office/drawing/2014/main" id="{F3C0B1D6-5CEA-4EBB-8A31-F297DA28A2C5}"/>
            </a:ext>
          </a:extLst>
        </xdr:cNvPr>
        <xdr:cNvSpPr/>
      </xdr:nvSpPr>
      <xdr:spPr>
        <a:xfrm>
          <a:off x="6472517" y="6339391"/>
          <a:ext cx="394447" cy="2311550"/>
        </a:xfrm>
        <a:prstGeom prst="rightBracket">
          <a:avLst/>
        </a:prstGeom>
        <a:ln w="28575">
          <a:solidFill>
            <a:srgbClr val="FF000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19</xdr:col>
      <xdr:colOff>0</xdr:colOff>
      <xdr:row>1</xdr:row>
      <xdr:rowOff>0</xdr:rowOff>
    </xdr:from>
    <xdr:ext cx="6454588" cy="3354060"/>
    <xdr:sp macro="" textlink="">
      <xdr:nvSpPr>
        <xdr:cNvPr id="2" name="テキスト ボックス 1">
          <a:extLst>
            <a:ext uri="{FF2B5EF4-FFF2-40B4-BE49-F238E27FC236}">
              <a16:creationId xmlns:a16="http://schemas.microsoft.com/office/drawing/2014/main" id="{4FCAEB3B-91C3-4AE6-8010-4BCCFD4D13CC}"/>
            </a:ext>
          </a:extLst>
        </xdr:cNvPr>
        <xdr:cNvSpPr txBox="1"/>
      </xdr:nvSpPr>
      <xdr:spPr>
        <a:xfrm>
          <a:off x="6813176" y="277906"/>
          <a:ext cx="6454588" cy="3354060"/>
        </a:xfrm>
        <a:prstGeom prst="rect">
          <a:avLst/>
        </a:prstGeom>
        <a:solidFill>
          <a:srgbClr val="A1A1A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2000" b="1"/>
            <a:t>色がついているセル</a:t>
          </a:r>
          <a:r>
            <a:rPr kumimoji="1" lang="en-US" altLang="ja-JP" sz="2000" b="1"/>
            <a:t>(</a:t>
          </a:r>
          <a:r>
            <a:rPr kumimoji="1" lang="ja-JP" altLang="ja-JP" sz="2000" b="1">
              <a:solidFill>
                <a:schemeClr val="dk1"/>
              </a:solidFill>
              <a:effectLst/>
              <a:latin typeface="+mn-lt"/>
              <a:ea typeface="+mn-ea"/>
              <a:cs typeface="+mn-cs"/>
            </a:rPr>
            <a:t>灰色以外</a:t>
          </a:r>
          <a:r>
            <a:rPr kumimoji="1" lang="en-US" altLang="ja-JP" sz="2000" b="1"/>
            <a:t>)</a:t>
          </a:r>
          <a:r>
            <a:rPr kumimoji="1" lang="ja-JP" altLang="en-US" sz="2000" b="1"/>
            <a:t>は入力が必須です。</a:t>
          </a:r>
          <a:endParaRPr kumimoji="1" lang="en-US" altLang="ja-JP" sz="2000" b="1"/>
        </a:p>
        <a:p>
          <a:pPr algn="ctr"/>
          <a:r>
            <a:rPr kumimoji="1" lang="ja-JP" altLang="en-US" sz="2000" b="1"/>
            <a:t>入力箇所は事前にご確認ください。</a:t>
          </a:r>
          <a:endParaRPr kumimoji="1" lang="en-US" altLang="ja-JP" sz="2000" b="1"/>
        </a:p>
        <a:p>
          <a:pPr algn="l"/>
          <a:r>
            <a:rPr kumimoji="1" lang="en-US" altLang="ja-JP" sz="1600"/>
            <a:t>【</a:t>
          </a:r>
          <a:r>
            <a:rPr kumimoji="1" lang="ja-JP" altLang="en-US" sz="1600"/>
            <a:t>黄色</a:t>
          </a:r>
          <a:r>
            <a:rPr kumimoji="1" lang="en-US" altLang="ja-JP" sz="1600"/>
            <a:t>】</a:t>
          </a:r>
          <a:r>
            <a:rPr kumimoji="1" lang="ja-JP" altLang="en-US" sz="1600"/>
            <a:t>・・直接、数値や文字を入力してください。</a:t>
          </a:r>
          <a:endParaRPr kumimoji="1" lang="en-US" altLang="ja-JP" sz="1600"/>
        </a:p>
        <a:p>
          <a:pPr algn="l"/>
          <a:r>
            <a:rPr kumimoji="1" lang="en-US" altLang="ja-JP" sz="1600"/>
            <a:t>【</a:t>
          </a:r>
          <a:r>
            <a:rPr kumimoji="1" lang="ja-JP" altLang="en-US" sz="1600"/>
            <a:t>緑色</a:t>
          </a:r>
          <a:r>
            <a:rPr kumimoji="1" lang="en-US" altLang="ja-JP" sz="1600"/>
            <a:t>】</a:t>
          </a:r>
          <a:r>
            <a:rPr kumimoji="1" lang="ja-JP" altLang="en-US" sz="1600"/>
            <a:t>・・セルのリストからお選びいただくか入力してください。</a:t>
          </a:r>
          <a:endParaRPr kumimoji="1" lang="en-US" altLang="ja-JP" sz="1600"/>
        </a:p>
        <a:p>
          <a:pPr algn="l"/>
          <a:r>
            <a:rPr kumimoji="1" lang="en-US" altLang="ja-JP" sz="1600"/>
            <a:t>【</a:t>
          </a:r>
          <a:r>
            <a:rPr kumimoji="1" lang="ja-JP" altLang="en-US" sz="1600"/>
            <a:t>赤色</a:t>
          </a:r>
          <a:r>
            <a:rPr kumimoji="1" lang="en-US" altLang="ja-JP" sz="1600"/>
            <a:t>】</a:t>
          </a:r>
          <a:r>
            <a:rPr kumimoji="1" lang="ja-JP" altLang="en-US" sz="1600"/>
            <a:t>・・どちらかに☑をつけてください。</a:t>
          </a:r>
          <a:endParaRPr kumimoji="1" lang="en-US" altLang="ja-JP" sz="1600"/>
        </a:p>
        <a:p>
          <a:pPr algn="l"/>
          <a:r>
            <a:rPr kumimoji="1" lang="ja-JP" altLang="en-US" sz="1600"/>
            <a:t>　　　　　　両方選ぶとエラーになりますのでご注意ください。</a:t>
          </a:r>
          <a:endParaRPr kumimoji="1" lang="en-US" altLang="ja-JP" sz="1600"/>
        </a:p>
        <a:p>
          <a:pPr algn="l"/>
          <a:r>
            <a:rPr kumimoji="1" lang="en-US" altLang="ja-JP" sz="1600"/>
            <a:t>【</a:t>
          </a:r>
          <a:r>
            <a:rPr kumimoji="1" lang="ja-JP" altLang="en-US" sz="1600"/>
            <a:t>水色</a:t>
          </a:r>
          <a:r>
            <a:rPr kumimoji="1" lang="en-US" altLang="ja-JP" sz="1600"/>
            <a:t>】</a:t>
          </a:r>
          <a:r>
            <a:rPr kumimoji="1" lang="ja-JP" altLang="en-US" sz="1600"/>
            <a:t>・・印刷後、押印してください。</a:t>
          </a:r>
          <a:endParaRPr kumimoji="1" lang="en-US" altLang="ja-JP" sz="1600"/>
        </a:p>
        <a:p>
          <a:pPr algn="ctr"/>
          <a:r>
            <a:rPr kumimoji="1" lang="ja-JP" altLang="en-US" sz="1600" b="1">
              <a:solidFill>
                <a:srgbClr val="FF0000"/>
              </a:solidFill>
            </a:rPr>
            <a:t>灰色のセルには数式等が入っておりますので</a:t>
          </a:r>
          <a:endParaRPr kumimoji="1" lang="en-US" altLang="ja-JP" sz="1600" b="1">
            <a:solidFill>
              <a:srgbClr val="FF0000"/>
            </a:solidFill>
          </a:endParaRPr>
        </a:p>
        <a:p>
          <a:pPr algn="ctr"/>
          <a:r>
            <a:rPr kumimoji="1" lang="ja-JP" altLang="en-US" sz="1600" b="1">
              <a:solidFill>
                <a:srgbClr val="FF0000"/>
              </a:solidFill>
            </a:rPr>
            <a:t>入力しないようにお願いいたします。</a:t>
          </a:r>
          <a:endParaRPr kumimoji="1" lang="en-US" altLang="ja-JP" sz="1600" b="1">
            <a:solidFill>
              <a:srgbClr val="FF0000"/>
            </a:solidFill>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18</xdr:col>
      <xdr:colOff>17929</xdr:colOff>
      <xdr:row>44</xdr:row>
      <xdr:rowOff>377862</xdr:rowOff>
    </xdr:from>
    <xdr:to>
      <xdr:col>19</xdr:col>
      <xdr:colOff>53788</xdr:colOff>
      <xdr:row>50</xdr:row>
      <xdr:rowOff>376517</xdr:rowOff>
    </xdr:to>
    <xdr:sp macro="" textlink="">
      <xdr:nvSpPr>
        <xdr:cNvPr id="4" name="右大かっこ 3">
          <a:extLst>
            <a:ext uri="{FF2B5EF4-FFF2-40B4-BE49-F238E27FC236}">
              <a16:creationId xmlns:a16="http://schemas.microsoft.com/office/drawing/2014/main" id="{A71BAC51-9E64-4415-8353-7AD09CCFABB1}"/>
            </a:ext>
          </a:extLst>
        </xdr:cNvPr>
        <xdr:cNvSpPr/>
      </xdr:nvSpPr>
      <xdr:spPr>
        <a:xfrm>
          <a:off x="6464449" y="6283362"/>
          <a:ext cx="393999" cy="2284655"/>
        </a:xfrm>
        <a:prstGeom prst="rightBracket">
          <a:avLst/>
        </a:prstGeom>
        <a:ln w="28575">
          <a:solidFill>
            <a:srgbClr val="FF000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313763</xdr:colOff>
      <xdr:row>1</xdr:row>
      <xdr:rowOff>0</xdr:rowOff>
    </xdr:from>
    <xdr:ext cx="6454588" cy="3354060"/>
    <xdr:sp macro="" textlink="">
      <xdr:nvSpPr>
        <xdr:cNvPr id="2" name="テキスト ボックス 1">
          <a:extLst>
            <a:ext uri="{FF2B5EF4-FFF2-40B4-BE49-F238E27FC236}">
              <a16:creationId xmlns:a16="http://schemas.microsoft.com/office/drawing/2014/main" id="{E238D4ED-9BDC-45E8-9251-07EE67D45B68}"/>
            </a:ext>
          </a:extLst>
        </xdr:cNvPr>
        <xdr:cNvSpPr txBox="1"/>
      </xdr:nvSpPr>
      <xdr:spPr>
        <a:xfrm>
          <a:off x="10354234" y="385482"/>
          <a:ext cx="6454588" cy="3354060"/>
        </a:xfrm>
        <a:prstGeom prst="rect">
          <a:avLst/>
        </a:prstGeom>
        <a:solidFill>
          <a:srgbClr val="A1A1A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2000" b="1"/>
            <a:t>色がついているセル</a:t>
          </a:r>
          <a:r>
            <a:rPr kumimoji="1" lang="en-US" altLang="ja-JP" sz="2000" b="1"/>
            <a:t>(</a:t>
          </a:r>
          <a:r>
            <a:rPr kumimoji="1" lang="ja-JP" altLang="ja-JP" sz="2000" b="1">
              <a:solidFill>
                <a:schemeClr val="dk1"/>
              </a:solidFill>
              <a:effectLst/>
              <a:latin typeface="+mn-lt"/>
              <a:ea typeface="+mn-ea"/>
              <a:cs typeface="+mn-cs"/>
            </a:rPr>
            <a:t>灰色以外</a:t>
          </a:r>
          <a:r>
            <a:rPr kumimoji="1" lang="en-US" altLang="ja-JP" sz="2000" b="1"/>
            <a:t>)</a:t>
          </a:r>
          <a:r>
            <a:rPr kumimoji="1" lang="ja-JP" altLang="en-US" sz="2000" b="1"/>
            <a:t>は入力が必須です。</a:t>
          </a:r>
          <a:endParaRPr kumimoji="1" lang="en-US" altLang="ja-JP" sz="2000" b="1"/>
        </a:p>
        <a:p>
          <a:pPr algn="ctr"/>
          <a:r>
            <a:rPr kumimoji="1" lang="ja-JP" altLang="en-US" sz="2000" b="1"/>
            <a:t>入力箇所は事前にご確認ください。</a:t>
          </a:r>
          <a:endParaRPr kumimoji="1" lang="en-US" altLang="ja-JP" sz="2000" b="1"/>
        </a:p>
        <a:p>
          <a:pPr algn="l"/>
          <a:r>
            <a:rPr kumimoji="1" lang="en-US" altLang="ja-JP" sz="1600"/>
            <a:t>【</a:t>
          </a:r>
          <a:r>
            <a:rPr kumimoji="1" lang="ja-JP" altLang="en-US" sz="1600"/>
            <a:t>黄色</a:t>
          </a:r>
          <a:r>
            <a:rPr kumimoji="1" lang="en-US" altLang="ja-JP" sz="1600"/>
            <a:t>】</a:t>
          </a:r>
          <a:r>
            <a:rPr kumimoji="1" lang="ja-JP" altLang="en-US" sz="1600"/>
            <a:t>・・直接、数値や文字を入力してください。</a:t>
          </a:r>
          <a:endParaRPr kumimoji="1" lang="en-US" altLang="ja-JP" sz="1600"/>
        </a:p>
        <a:p>
          <a:pPr algn="l"/>
          <a:r>
            <a:rPr kumimoji="1" lang="en-US" altLang="ja-JP" sz="1600"/>
            <a:t>【</a:t>
          </a:r>
          <a:r>
            <a:rPr kumimoji="1" lang="ja-JP" altLang="en-US" sz="1600"/>
            <a:t>緑色</a:t>
          </a:r>
          <a:r>
            <a:rPr kumimoji="1" lang="en-US" altLang="ja-JP" sz="1600"/>
            <a:t>】</a:t>
          </a:r>
          <a:r>
            <a:rPr kumimoji="1" lang="ja-JP" altLang="en-US" sz="1600"/>
            <a:t>・・セルのリストからお選びいただくか入力してください。</a:t>
          </a:r>
          <a:endParaRPr kumimoji="1" lang="en-US" altLang="ja-JP" sz="1600"/>
        </a:p>
        <a:p>
          <a:pPr algn="l"/>
          <a:r>
            <a:rPr kumimoji="1" lang="en-US" altLang="ja-JP" sz="1600"/>
            <a:t>【</a:t>
          </a:r>
          <a:r>
            <a:rPr kumimoji="1" lang="ja-JP" altLang="en-US" sz="1600"/>
            <a:t>赤色</a:t>
          </a:r>
          <a:r>
            <a:rPr kumimoji="1" lang="en-US" altLang="ja-JP" sz="1600"/>
            <a:t>】</a:t>
          </a:r>
          <a:r>
            <a:rPr kumimoji="1" lang="ja-JP" altLang="en-US" sz="1600"/>
            <a:t>・・どちらかに☑をつけてください。</a:t>
          </a:r>
          <a:endParaRPr kumimoji="1" lang="en-US" altLang="ja-JP" sz="1600"/>
        </a:p>
        <a:p>
          <a:pPr algn="l"/>
          <a:r>
            <a:rPr kumimoji="1" lang="ja-JP" altLang="en-US" sz="1600"/>
            <a:t>　　　　　　両方選ぶとエラーになりますのでご注意ください。</a:t>
          </a:r>
          <a:endParaRPr kumimoji="1" lang="en-US" altLang="ja-JP" sz="1600"/>
        </a:p>
        <a:p>
          <a:pPr algn="l"/>
          <a:r>
            <a:rPr kumimoji="1" lang="en-US" altLang="ja-JP" sz="1600"/>
            <a:t>【</a:t>
          </a:r>
          <a:r>
            <a:rPr kumimoji="1" lang="ja-JP" altLang="en-US" sz="1600"/>
            <a:t>水色</a:t>
          </a:r>
          <a:r>
            <a:rPr kumimoji="1" lang="en-US" altLang="ja-JP" sz="1600"/>
            <a:t>】</a:t>
          </a:r>
          <a:r>
            <a:rPr kumimoji="1" lang="ja-JP" altLang="en-US" sz="1600"/>
            <a:t>・・印刷後、押印してください。</a:t>
          </a:r>
          <a:endParaRPr kumimoji="1" lang="en-US" altLang="ja-JP" sz="1600"/>
        </a:p>
        <a:p>
          <a:pPr algn="ctr"/>
          <a:r>
            <a:rPr kumimoji="1" lang="ja-JP" altLang="en-US" sz="1600" b="1">
              <a:solidFill>
                <a:srgbClr val="FF0000"/>
              </a:solidFill>
            </a:rPr>
            <a:t>灰色のセルには数式等が入っておりますので</a:t>
          </a:r>
          <a:endParaRPr kumimoji="1" lang="en-US" altLang="ja-JP" sz="1600" b="1">
            <a:solidFill>
              <a:srgbClr val="FF0000"/>
            </a:solidFill>
          </a:endParaRPr>
        </a:p>
        <a:p>
          <a:pPr algn="ctr"/>
          <a:r>
            <a:rPr kumimoji="1" lang="ja-JP" altLang="en-US" sz="1600" b="1">
              <a:solidFill>
                <a:srgbClr val="FF0000"/>
              </a:solidFill>
            </a:rPr>
            <a:t>入力しないようにお願いいたします。</a:t>
          </a:r>
          <a:endParaRPr kumimoji="1" lang="en-US" altLang="ja-JP" sz="1600" b="1">
            <a:solidFill>
              <a:srgbClr val="FF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8BC8A-7315-4A99-9CC3-F2E8BA3F20FF}">
  <dimension ref="A2:I36"/>
  <sheetViews>
    <sheetView workbookViewId="0">
      <selection activeCell="K8" sqref="K8"/>
    </sheetView>
  </sheetViews>
  <sheetFormatPr defaultColWidth="7.19921875" defaultRowHeight="18"/>
  <cols>
    <col min="5" max="5" width="7.19921875" style="30"/>
  </cols>
  <sheetData>
    <row r="2" spans="1:9">
      <c r="A2" t="s">
        <v>59</v>
      </c>
      <c r="B2" t="s">
        <v>60</v>
      </c>
      <c r="C2" t="s">
        <v>61</v>
      </c>
      <c r="E2" s="30" t="s">
        <v>74</v>
      </c>
      <c r="I2" t="s">
        <v>115</v>
      </c>
    </row>
    <row r="3" spans="1:9">
      <c r="A3" s="20">
        <v>8</v>
      </c>
      <c r="B3">
        <v>1</v>
      </c>
      <c r="C3">
        <v>1</v>
      </c>
      <c r="E3" s="30" t="s">
        <v>77</v>
      </c>
      <c r="H3" t="s">
        <v>19</v>
      </c>
      <c r="I3" s="89" t="s">
        <v>118</v>
      </c>
    </row>
    <row r="4" spans="1:9">
      <c r="A4">
        <f>$A$3+1</f>
        <v>9</v>
      </c>
      <c r="B4">
        <v>2</v>
      </c>
      <c r="C4">
        <v>2</v>
      </c>
      <c r="E4" s="30" t="s">
        <v>78</v>
      </c>
      <c r="H4" s="61" t="s">
        <v>90</v>
      </c>
      <c r="I4" s="89" t="s">
        <v>138</v>
      </c>
    </row>
    <row r="5" spans="1:9">
      <c r="A5" s="21"/>
      <c r="B5">
        <v>3</v>
      </c>
      <c r="C5">
        <v>3</v>
      </c>
      <c r="E5" s="30" t="s">
        <v>79</v>
      </c>
      <c r="I5" s="89" t="s">
        <v>132</v>
      </c>
    </row>
    <row r="6" spans="1:9">
      <c r="A6" t="s">
        <v>66</v>
      </c>
      <c r="B6">
        <v>4</v>
      </c>
      <c r="C6">
        <v>4</v>
      </c>
      <c r="E6" s="30" t="s">
        <v>80</v>
      </c>
      <c r="I6" s="89" t="s">
        <v>137</v>
      </c>
    </row>
    <row r="7" spans="1:9">
      <c r="A7" t="s">
        <v>67</v>
      </c>
      <c r="B7">
        <v>5</v>
      </c>
      <c r="C7">
        <v>5</v>
      </c>
      <c r="E7" s="31" t="s">
        <v>81</v>
      </c>
      <c r="I7" s="89" t="s">
        <v>147</v>
      </c>
    </row>
    <row r="8" spans="1:9">
      <c r="A8" t="s">
        <v>68</v>
      </c>
      <c r="B8">
        <v>6</v>
      </c>
      <c r="C8">
        <v>6</v>
      </c>
      <c r="I8" s="89" t="s">
        <v>135</v>
      </c>
    </row>
    <row r="9" spans="1:9">
      <c r="A9" t="s">
        <v>69</v>
      </c>
      <c r="B9">
        <v>7</v>
      </c>
      <c r="C9">
        <v>7</v>
      </c>
      <c r="I9" s="89" t="s">
        <v>142</v>
      </c>
    </row>
    <row r="10" spans="1:9">
      <c r="B10">
        <v>8</v>
      </c>
      <c r="C10">
        <v>8</v>
      </c>
      <c r="I10" s="89" t="s">
        <v>126</v>
      </c>
    </row>
    <row r="11" spans="1:9">
      <c r="B11">
        <v>9</v>
      </c>
      <c r="C11">
        <v>9</v>
      </c>
      <c r="I11" s="89" t="s">
        <v>131</v>
      </c>
    </row>
    <row r="12" spans="1:9">
      <c r="B12">
        <v>10</v>
      </c>
      <c r="C12">
        <v>10</v>
      </c>
      <c r="I12" s="89" t="s">
        <v>149</v>
      </c>
    </row>
    <row r="13" spans="1:9">
      <c r="B13">
        <v>11</v>
      </c>
      <c r="C13">
        <v>11</v>
      </c>
      <c r="I13" s="89" t="s">
        <v>133</v>
      </c>
    </row>
    <row r="14" spans="1:9">
      <c r="B14">
        <v>12</v>
      </c>
      <c r="C14">
        <v>12</v>
      </c>
      <c r="I14" s="89" t="s">
        <v>116</v>
      </c>
    </row>
    <row r="15" spans="1:9">
      <c r="C15">
        <v>13</v>
      </c>
      <c r="I15" s="89" t="s">
        <v>125</v>
      </c>
    </row>
    <row r="16" spans="1:9">
      <c r="C16">
        <v>14</v>
      </c>
      <c r="I16" s="89" t="s">
        <v>141</v>
      </c>
    </row>
    <row r="17" spans="3:9">
      <c r="C17">
        <v>15</v>
      </c>
      <c r="I17" s="89" t="s">
        <v>124</v>
      </c>
    </row>
    <row r="18" spans="3:9">
      <c r="C18">
        <v>16</v>
      </c>
      <c r="I18" s="89" t="s">
        <v>146</v>
      </c>
    </row>
    <row r="19" spans="3:9">
      <c r="C19">
        <v>17</v>
      </c>
      <c r="I19" s="89" t="s">
        <v>122</v>
      </c>
    </row>
    <row r="20" spans="3:9">
      <c r="C20">
        <v>18</v>
      </c>
      <c r="I20" s="89" t="s">
        <v>121</v>
      </c>
    </row>
    <row r="21" spans="3:9">
      <c r="C21">
        <v>19</v>
      </c>
      <c r="I21" s="89" t="s">
        <v>129</v>
      </c>
    </row>
    <row r="22" spans="3:9">
      <c r="C22">
        <v>20</v>
      </c>
      <c r="I22" s="89" t="s">
        <v>145</v>
      </c>
    </row>
    <row r="23" spans="3:9">
      <c r="C23">
        <v>21</v>
      </c>
      <c r="I23" s="89" t="s">
        <v>127</v>
      </c>
    </row>
    <row r="24" spans="3:9">
      <c r="C24">
        <v>22</v>
      </c>
      <c r="I24" s="89" t="s">
        <v>120</v>
      </c>
    </row>
    <row r="25" spans="3:9">
      <c r="C25">
        <v>23</v>
      </c>
      <c r="I25" s="89" t="s">
        <v>123</v>
      </c>
    </row>
    <row r="26" spans="3:9">
      <c r="C26">
        <v>24</v>
      </c>
      <c r="I26" s="89" t="s">
        <v>136</v>
      </c>
    </row>
    <row r="27" spans="3:9">
      <c r="C27">
        <v>25</v>
      </c>
      <c r="I27" s="89" t="s">
        <v>140</v>
      </c>
    </row>
    <row r="28" spans="3:9">
      <c r="C28">
        <v>26</v>
      </c>
      <c r="I28" s="89" t="s">
        <v>128</v>
      </c>
    </row>
    <row r="29" spans="3:9">
      <c r="C29">
        <v>27</v>
      </c>
      <c r="I29" s="89" t="s">
        <v>119</v>
      </c>
    </row>
    <row r="30" spans="3:9">
      <c r="C30">
        <v>28</v>
      </c>
      <c r="I30" s="89" t="s">
        <v>139</v>
      </c>
    </row>
    <row r="31" spans="3:9">
      <c r="C31">
        <v>29</v>
      </c>
      <c r="I31" s="89" t="s">
        <v>144</v>
      </c>
    </row>
    <row r="32" spans="3:9">
      <c r="C32">
        <v>30</v>
      </c>
      <c r="I32" s="89" t="s">
        <v>148</v>
      </c>
    </row>
    <row r="33" spans="3:9">
      <c r="C33">
        <v>31</v>
      </c>
      <c r="I33" s="89" t="s">
        <v>117</v>
      </c>
    </row>
    <row r="34" spans="3:9">
      <c r="I34" s="89" t="s">
        <v>134</v>
      </c>
    </row>
    <row r="35" spans="3:9">
      <c r="I35" s="89" t="s">
        <v>130</v>
      </c>
    </row>
    <row r="36" spans="3:9">
      <c r="I36" s="89" t="s">
        <v>143</v>
      </c>
    </row>
  </sheetData>
  <sortState xmlns:xlrd2="http://schemas.microsoft.com/office/spreadsheetml/2017/richdata2" ref="I3:I36">
    <sortCondition ref="I3:I36"/>
  </sortState>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D6575-1DBE-4275-A0FB-A12808C0118E}">
  <sheetPr>
    <tabColor rgb="FFFF0000"/>
  </sheetPr>
  <dimension ref="A1:AT135"/>
  <sheetViews>
    <sheetView tabSelected="1" view="pageBreakPreview" zoomScaleNormal="100" zoomScaleSheetLayoutView="100" workbookViewId="0"/>
  </sheetViews>
  <sheetFormatPr defaultColWidth="4.69921875" defaultRowHeight="22.05" customHeight="1"/>
  <cols>
    <col min="1" max="5" width="4.69921875" style="1"/>
    <col min="6" max="6" width="4.69921875" style="1" customWidth="1"/>
    <col min="7" max="21" width="4.69921875" style="1"/>
    <col min="22" max="22" width="4.796875" style="1" bestFit="1" customWidth="1"/>
    <col min="23" max="27" width="4.69921875" style="1"/>
    <col min="28" max="28" width="6.69921875" style="1" bestFit="1" customWidth="1"/>
    <col min="29" max="29" width="9.8984375" style="1" bestFit="1" customWidth="1"/>
    <col min="30" max="16384" width="4.69921875" style="1"/>
  </cols>
  <sheetData>
    <row r="1" spans="1:46" ht="22.05" customHeight="1">
      <c r="A1" s="9" t="s">
        <v>198</v>
      </c>
      <c r="B1" s="9"/>
      <c r="C1" s="9"/>
      <c r="D1" s="9"/>
      <c r="E1" s="9"/>
      <c r="F1" s="9"/>
      <c r="G1" s="9"/>
      <c r="H1" s="9"/>
      <c r="I1" s="9"/>
      <c r="J1" s="9"/>
      <c r="K1" s="9"/>
      <c r="L1" s="9"/>
      <c r="M1" s="9"/>
      <c r="N1" s="9"/>
      <c r="O1" s="9"/>
      <c r="P1" s="9"/>
      <c r="Q1" s="9"/>
      <c r="R1" s="9"/>
    </row>
    <row r="2" spans="1:46" ht="27" customHeight="1">
      <c r="A2" s="9"/>
      <c r="B2" s="9"/>
      <c r="C2" s="9"/>
      <c r="D2" s="9"/>
      <c r="E2" s="9"/>
      <c r="F2" s="9"/>
      <c r="G2" s="9"/>
      <c r="H2" s="9"/>
      <c r="I2" s="9"/>
      <c r="J2" s="9"/>
      <c r="K2" s="147" t="s">
        <v>58</v>
      </c>
      <c r="L2" s="147"/>
      <c r="M2" s="33"/>
      <c r="N2" s="18" t="s">
        <v>59</v>
      </c>
      <c r="O2" s="33"/>
      <c r="P2" s="18" t="s">
        <v>60</v>
      </c>
      <c r="Q2" s="33"/>
      <c r="R2" s="18" t="s">
        <v>61</v>
      </c>
      <c r="T2" s="1" t="s">
        <v>75</v>
      </c>
    </row>
    <row r="3" spans="1:46" ht="15" customHeight="1">
      <c r="A3" s="9"/>
      <c r="B3" s="9"/>
      <c r="C3" s="9"/>
      <c r="D3" s="9"/>
      <c r="E3" s="9"/>
      <c r="F3" s="9"/>
      <c r="G3" s="9"/>
      <c r="H3" s="9"/>
      <c r="I3" s="9"/>
      <c r="J3" s="9"/>
      <c r="K3" s="9"/>
      <c r="L3" s="9"/>
      <c r="M3" s="9"/>
      <c r="N3" s="9"/>
      <c r="O3" s="9"/>
      <c r="P3" s="9"/>
      <c r="Q3" s="9"/>
      <c r="R3" s="9"/>
      <c r="V3" s="1" t="s">
        <v>74</v>
      </c>
      <c r="Y3" s="29" t="s">
        <v>76</v>
      </c>
      <c r="AB3" s="1" t="s">
        <v>82</v>
      </c>
    </row>
    <row r="4" spans="1:46" ht="22.05" customHeight="1">
      <c r="A4" s="9" t="s">
        <v>0</v>
      </c>
      <c r="B4" s="9"/>
      <c r="C4" s="9"/>
      <c r="D4" s="9"/>
      <c r="E4" s="9"/>
      <c r="F4" s="9"/>
      <c r="G4" s="9"/>
      <c r="H4" s="9"/>
      <c r="I4" s="9"/>
      <c r="J4" s="9"/>
      <c r="K4" s="9"/>
      <c r="L4" s="9"/>
      <c r="M4" s="9"/>
      <c r="N4" s="9"/>
      <c r="O4" s="9"/>
      <c r="P4" s="9"/>
      <c r="Q4" s="9"/>
      <c r="R4" s="9"/>
      <c r="V4" s="29">
        <f>$D$24</f>
        <v>0</v>
      </c>
      <c r="Y4" s="180" t="e" cm="1">
        <f t="array" ref="Y4">_xlfn.IFS(OR($V$4=リスト用!$E$3,$V$4=リスト用!$E$4),"1,000,000",OR($V$4=リスト用!$E$5,$V$4=リスト用!$E$6),"500,000",OR($V$4=リスト用!$E$7),"300,000")</f>
        <v>#N/A</v>
      </c>
      <c r="Z4" s="180"/>
      <c r="AB4" s="1" t="e" cm="1">
        <f t="array" ref="AB4">_xlfn.IFS(OR($V$4="日本代表チーム",$V$4="国外代表チーム",$V$4="学生チーム"),"200",OR($V$4="トップリーグチーム",$V$4="社会人チーム"),"300")</f>
        <v>#N/A</v>
      </c>
      <c r="AC4" s="29" t="e">
        <f>IF($E$26-$AB$4&gt;=0,"正","負")</f>
        <v>#N/A</v>
      </c>
    </row>
    <row r="5" spans="1:46" ht="15" customHeight="1"/>
    <row r="6" spans="1:46" ht="22.05" customHeight="1">
      <c r="B6" s="149" t="str">
        <f>""&amp;リスト用!$A$6&amp;"高知県スポーツ合宿支援事業助成金申請書"</f>
        <v>令和８年度高知県スポーツ合宿支援事業助成金申請書</v>
      </c>
      <c r="C6" s="149"/>
      <c r="D6" s="149"/>
      <c r="E6" s="149"/>
      <c r="F6" s="149"/>
      <c r="G6" s="149"/>
      <c r="H6" s="149"/>
      <c r="I6" s="149"/>
      <c r="J6" s="149"/>
      <c r="K6" s="149"/>
      <c r="L6" s="149"/>
      <c r="M6" s="149"/>
      <c r="N6" s="149"/>
      <c r="O6" s="149"/>
      <c r="P6" s="149"/>
      <c r="Q6" s="149"/>
      <c r="X6" s="132">
        <v>1000</v>
      </c>
      <c r="Y6" s="132"/>
      <c r="Z6" s="132">
        <v>2000</v>
      </c>
      <c r="AA6" s="132"/>
      <c r="AB6" s="132">
        <v>5000</v>
      </c>
      <c r="AC6" s="132"/>
    </row>
    <row r="7" spans="1:46" ht="15" customHeight="1">
      <c r="V7" s="1" t="str">
        <f>リスト用!$E$3</f>
        <v>日本代表チーム</v>
      </c>
      <c r="X7" s="133"/>
      <c r="Y7" s="133"/>
      <c r="Z7" s="133"/>
      <c r="AA7" s="133"/>
      <c r="AB7" s="133" t="str" cm="1">
        <f t="array" ref="AB7">_xlfn.IFS($V$4=$V7,(IF($E$26&gt;=200,200,$E$26)),OR($V$4&lt;&gt;$V7,$V$4&lt;&gt;$V8),"")</f>
        <v/>
      </c>
      <c r="AC7" s="133"/>
      <c r="AD7" s="193" t="s">
        <v>83</v>
      </c>
      <c r="AE7" s="193"/>
      <c r="AF7" s="193"/>
      <c r="AG7" s="193"/>
      <c r="AH7" s="194">
        <f>(SUM($X$7:$Y$11)*$X$6)+(SUM($Z$7:$AA$11)*$Z$6)+(SUM($AB$7:$AC$11)*$AB$6)</f>
        <v>0</v>
      </c>
      <c r="AI7" s="194"/>
      <c r="AJ7" s="194"/>
    </row>
    <row r="8" spans="1:46" ht="15" customHeight="1" thickBot="1">
      <c r="G8" s="148"/>
      <c r="H8" s="148"/>
      <c r="I8" s="4" t="s">
        <v>70</v>
      </c>
      <c r="V8" s="1" t="str">
        <f>リスト用!$E$4</f>
        <v>国外代表チーム</v>
      </c>
      <c r="X8" s="133"/>
      <c r="Y8" s="133"/>
      <c r="Z8" s="133"/>
      <c r="AA8" s="133"/>
      <c r="AB8" s="133" t="str" cm="1">
        <f t="array" ref="AB8">_xlfn.IFS($V$4=$V8,(IF($E$26&gt;=200,200,$E$26)),OR($V$4&lt;&gt;$V8,$V$4&lt;&gt;$V9),"")</f>
        <v/>
      </c>
      <c r="AC8" s="133"/>
      <c r="AD8" s="193" t="s">
        <v>97</v>
      </c>
      <c r="AE8" s="193"/>
      <c r="AF8" s="193"/>
      <c r="AG8" s="193"/>
      <c r="AH8" s="194" cm="1">
        <f t="array" ref="AH8">_xlfn.IFS(OR(AND($Q$27="高知市",$Q$28="高知市"),OR($D$29="□",F29="☑")),0,AND($D$29="☑",$O$29&lt;&gt;""),MIN(ROUNDDOWN($O$29/2,-3),50000))</f>
        <v>0</v>
      </c>
      <c r="AI8" s="194"/>
      <c r="AJ8" s="194"/>
    </row>
    <row r="9" spans="1:46" ht="30" customHeight="1">
      <c r="H9" s="162" t="s">
        <v>155</v>
      </c>
      <c r="I9" s="163"/>
      <c r="J9" s="88" t="s">
        <v>4</v>
      </c>
      <c r="K9" s="164"/>
      <c r="L9" s="164"/>
      <c r="M9" s="164"/>
      <c r="N9" s="164"/>
      <c r="O9" s="164"/>
      <c r="P9" s="164"/>
      <c r="Q9" s="164"/>
      <c r="R9" s="165"/>
      <c r="V9" s="1" t="str">
        <f>リスト用!$E$5</f>
        <v>トップリーグチーム</v>
      </c>
      <c r="X9" s="133" t="str" cm="1">
        <f t="array" ref="X9">_xlfn.IFS($V$4=$V9,(IF($E$26&gt;=100,100,$E$26)),OR($V$4&lt;&gt;$V9,$V$4&lt;&gt;$V10),"")</f>
        <v/>
      </c>
      <c r="Y9" s="133"/>
      <c r="Z9" s="133" t="str" cm="1">
        <f t="array" ref="Z9">_xlfn.IFS($V$4=$V9,(IF($AC$4="正",$AB$4-$X9,$E$26-$X9)),OR($V$4&lt;&gt;$V9,$V$4&lt;&gt;$V10),"")</f>
        <v/>
      </c>
      <c r="AA9" s="133"/>
      <c r="AB9" s="32"/>
      <c r="AC9" s="32"/>
      <c r="AD9" s="134" t="s">
        <v>85</v>
      </c>
      <c r="AE9" s="134"/>
      <c r="AF9" s="134"/>
      <c r="AG9" s="134"/>
      <c r="AH9" s="200">
        <f>IF($F$29="□",SUM($AH$7:$AI$8),$AH$7)</f>
        <v>0</v>
      </c>
      <c r="AI9" s="200"/>
      <c r="AJ9" s="67"/>
    </row>
    <row r="10" spans="1:46" ht="30" customHeight="1">
      <c r="H10" s="160"/>
      <c r="I10" s="161"/>
      <c r="J10" s="155"/>
      <c r="K10" s="156"/>
      <c r="L10" s="156"/>
      <c r="M10" s="156"/>
      <c r="N10" s="156"/>
      <c r="O10" s="156"/>
      <c r="P10" s="156"/>
      <c r="Q10" s="156"/>
      <c r="R10" s="166"/>
      <c r="V10" s="1" t="str">
        <f>リスト用!$E$6</f>
        <v>社会人チーム</v>
      </c>
      <c r="X10" s="133" t="str" cm="1">
        <f t="array" ref="X10">_xlfn.IFS($V$4=$V10,(IF($E$26&gt;=100,100,$E$26)),OR($V$4&lt;&gt;$V10,$V$4&lt;&gt;$V11),"")</f>
        <v/>
      </c>
      <c r="Y10" s="133"/>
      <c r="Z10" s="133" t="str" cm="1">
        <f t="array" ref="Z10">_xlfn.IFS($V$4=$V10,(IF($AC$4="正",$AB$4-$X10,$E$26-$X10)),OR($V$4&lt;&gt;$V10,$V$4&lt;&gt;$V11),"")</f>
        <v/>
      </c>
      <c r="AA10" s="133"/>
      <c r="AB10" s="32"/>
      <c r="AC10" s="32"/>
      <c r="AD10" s="135" t="s">
        <v>84</v>
      </c>
      <c r="AE10" s="135"/>
      <c r="AF10" s="135"/>
      <c r="AG10" s="138">
        <f>IF($E$37="☑",MIN($AH$9,$F$34),MIN($AH$9,$J$37))</f>
        <v>0</v>
      </c>
      <c r="AH10" s="138"/>
      <c r="AI10" s="138"/>
      <c r="AJ10" s="65"/>
    </row>
    <row r="11" spans="1:46" ht="30" customHeight="1">
      <c r="H11" s="158" t="s">
        <v>114</v>
      </c>
      <c r="I11" s="159"/>
      <c r="J11" s="152"/>
      <c r="K11" s="153"/>
      <c r="L11" s="153"/>
      <c r="M11" s="153"/>
      <c r="N11" s="153"/>
      <c r="O11" s="153"/>
      <c r="P11" s="153"/>
      <c r="Q11" s="154"/>
      <c r="R11" s="177" t="s">
        <v>9</v>
      </c>
      <c r="V11" s="1" t="str">
        <f>リスト用!$E$7</f>
        <v>学生チーム</v>
      </c>
      <c r="X11" s="133" t="str" cm="1">
        <f t="array" ref="X11">_xlfn.IFS($V$4=$V11,(IF($E$26&gt;=100,100,$E$26)),OR($V$4&lt;&gt;$V11,$V$4&lt;&gt;$T29),"")</f>
        <v/>
      </c>
      <c r="Y11" s="133"/>
      <c r="Z11" s="133" t="str" cm="1">
        <f t="array" ref="Z11">_xlfn.IFS($V$4=$V11,(IF($AC$4="正",$AB$4-$X11,$E$26-$X11)),OR($V$4&lt;&gt;$V11,$V$4&lt;&gt;$T29),"")</f>
        <v/>
      </c>
      <c r="AA11" s="133"/>
      <c r="AB11" s="32"/>
      <c r="AC11" s="32"/>
      <c r="AD11" s="136"/>
      <c r="AE11" s="136"/>
      <c r="AF11" s="136"/>
      <c r="AG11" s="139"/>
      <c r="AH11" s="139"/>
      <c r="AI11" s="139"/>
    </row>
    <row r="12" spans="1:46" ht="30" customHeight="1">
      <c r="H12" s="160"/>
      <c r="I12" s="161"/>
      <c r="J12" s="155"/>
      <c r="K12" s="156"/>
      <c r="L12" s="156"/>
      <c r="M12" s="156"/>
      <c r="N12" s="156"/>
      <c r="O12" s="156"/>
      <c r="P12" s="156"/>
      <c r="Q12" s="157"/>
      <c r="R12" s="178"/>
      <c r="V12" s="1">
        <f>IF($E$37=TRUE,MIN($I$18,$F$34),(MIN($I$18,$K$37)))</f>
        <v>0</v>
      </c>
      <c r="AD12" s="137"/>
      <c r="AE12" s="137"/>
      <c r="AF12" s="137"/>
      <c r="AG12" s="140"/>
      <c r="AH12" s="140"/>
      <c r="AI12" s="140"/>
    </row>
    <row r="13" spans="1:46" ht="30" customHeight="1">
      <c r="H13" s="141" t="s">
        <v>156</v>
      </c>
      <c r="I13" s="142"/>
      <c r="J13" s="102" t="s">
        <v>72</v>
      </c>
      <c r="K13" s="145"/>
      <c r="L13" s="145"/>
      <c r="M13" s="145"/>
      <c r="N13" s="145"/>
      <c r="O13" s="145"/>
      <c r="P13" s="145"/>
      <c r="Q13" s="145"/>
      <c r="R13" s="178"/>
      <c r="V13" s="192">
        <f>DATE($E$23+2018,$G$23,$I$23)</f>
        <v>43069</v>
      </c>
      <c r="W13" s="192"/>
      <c r="X13" s="192"/>
      <c r="Y13" s="180">
        <f>_xlfn.DAYS(IF(AND($O$23=3,$Q$23-15&gt;0),DATE($M$23+2018,3,16),$V$14),$V$13)</f>
        <v>0</v>
      </c>
      <c r="Z13" s="180"/>
      <c r="AA13" s="180"/>
    </row>
    <row r="14" spans="1:46" ht="30" customHeight="1" thickBot="1">
      <c r="A14" s="3"/>
      <c r="B14" s="3"/>
      <c r="H14" s="143"/>
      <c r="I14" s="144"/>
      <c r="J14" s="27" t="s">
        <v>73</v>
      </c>
      <c r="K14" s="146"/>
      <c r="L14" s="146"/>
      <c r="M14" s="146"/>
      <c r="N14" s="146"/>
      <c r="O14" s="146"/>
      <c r="P14" s="146"/>
      <c r="Q14" s="146"/>
      <c r="R14" s="179"/>
      <c r="V14" s="192">
        <f>DATE($M$23+2018,$O$23,$Q$23)</f>
        <v>43069</v>
      </c>
      <c r="W14" s="192"/>
      <c r="X14" s="192"/>
      <c r="Y14" s="180"/>
      <c r="Z14" s="180"/>
      <c r="AA14" s="180"/>
    </row>
    <row r="15" spans="1:46" ht="25.95" customHeight="1">
      <c r="A15" s="3"/>
      <c r="B15" s="3"/>
      <c r="H15" s="6"/>
      <c r="I15" s="6"/>
      <c r="J15" s="96"/>
      <c r="K15" s="13"/>
      <c r="L15" s="13"/>
      <c r="M15" s="13"/>
      <c r="N15" s="13"/>
      <c r="O15" s="13"/>
      <c r="P15" s="13"/>
      <c r="Q15" s="13"/>
      <c r="R15" s="97"/>
    </row>
    <row r="16" spans="1:46" ht="15" customHeight="1" thickBot="1">
      <c r="A16" s="176"/>
      <c r="B16" s="176"/>
      <c r="C16" s="176"/>
      <c r="D16" s="176"/>
      <c r="E16" s="176"/>
      <c r="F16" s="176"/>
      <c r="G16" s="176"/>
      <c r="H16" s="176"/>
      <c r="I16" s="176"/>
      <c r="J16" s="176"/>
      <c r="K16" s="176"/>
      <c r="L16" s="176"/>
      <c r="M16" s="176"/>
      <c r="N16" s="176"/>
      <c r="O16" s="176"/>
      <c r="P16" s="176"/>
      <c r="Q16" s="176"/>
      <c r="R16" s="176"/>
      <c r="S16" s="117" t="s">
        <v>157</v>
      </c>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117"/>
    </row>
    <row r="17" spans="1:46" ht="19.95" customHeight="1" thickTop="1" thickBot="1">
      <c r="A17" s="181"/>
      <c r="B17" s="167" t="s">
        <v>162</v>
      </c>
      <c r="C17" s="168"/>
      <c r="D17" s="168"/>
      <c r="E17" s="168"/>
      <c r="F17" s="168"/>
      <c r="G17" s="168"/>
      <c r="H17" s="168"/>
      <c r="I17" s="168"/>
      <c r="J17" s="168"/>
      <c r="K17" s="168"/>
      <c r="L17" s="168"/>
      <c r="M17" s="168"/>
      <c r="N17" s="168"/>
      <c r="O17" s="168"/>
      <c r="P17" s="168"/>
      <c r="Q17" s="169"/>
      <c r="R17" s="182"/>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117"/>
    </row>
    <row r="18" spans="1:46" ht="28.05" customHeight="1" thickTop="1">
      <c r="A18" s="181"/>
      <c r="B18" s="185" t="s">
        <v>13</v>
      </c>
      <c r="C18" s="186"/>
      <c r="D18" s="186"/>
      <c r="E18" s="186"/>
      <c r="F18" s="187" t="str">
        <f>IF($AH$7&gt;0,$AH$7,"")</f>
        <v/>
      </c>
      <c r="G18" s="187"/>
      <c r="H18" s="187"/>
      <c r="I18" s="187"/>
      <c r="J18" s="12" t="s">
        <v>2</v>
      </c>
      <c r="K18" s="172" t="s">
        <v>14</v>
      </c>
      <c r="L18" s="173"/>
      <c r="M18" s="183" t="str">
        <f>IF(SUM(F18:I19)&gt;0,SUM(F18:I19),"")</f>
        <v/>
      </c>
      <c r="N18" s="183"/>
      <c r="O18" s="183"/>
      <c r="P18" s="183"/>
      <c r="Q18" s="170" t="s">
        <v>2</v>
      </c>
      <c r="R18" s="182"/>
      <c r="S18" s="117"/>
      <c r="T18" s="117"/>
      <c r="U18" s="117"/>
      <c r="V18" s="117"/>
      <c r="W18" s="117"/>
      <c r="X18" s="117"/>
      <c r="Y18" s="117"/>
      <c r="Z18" s="117"/>
      <c r="AA18" s="117"/>
      <c r="AB18" s="117"/>
      <c r="AC18" s="117"/>
      <c r="AD18" s="117"/>
      <c r="AE18" s="117"/>
      <c r="AF18" s="117"/>
      <c r="AG18" s="117"/>
      <c r="AH18" s="117"/>
      <c r="AI18" s="117"/>
      <c r="AJ18" s="117"/>
      <c r="AK18" s="117"/>
      <c r="AL18" s="117"/>
      <c r="AM18" s="117"/>
      <c r="AN18" s="117"/>
      <c r="AO18" s="117"/>
      <c r="AP18" s="117"/>
      <c r="AQ18" s="117"/>
      <c r="AR18" s="117"/>
      <c r="AS18" s="117"/>
      <c r="AT18" s="117"/>
    </row>
    <row r="19" spans="1:46" ht="28.05" customHeight="1" thickBot="1">
      <c r="A19" s="181"/>
      <c r="B19" s="188" t="s">
        <v>97</v>
      </c>
      <c r="C19" s="189"/>
      <c r="D19" s="189"/>
      <c r="E19" s="189"/>
      <c r="F19" s="190" t="str">
        <f>IF($E$23="","",IF($F$29="☑",0,$AH$8))</f>
        <v/>
      </c>
      <c r="G19" s="190"/>
      <c r="H19" s="190"/>
      <c r="I19" s="190"/>
      <c r="J19" s="68" t="s">
        <v>2</v>
      </c>
      <c r="K19" s="174"/>
      <c r="L19" s="175"/>
      <c r="M19" s="184"/>
      <c r="N19" s="184"/>
      <c r="O19" s="184"/>
      <c r="P19" s="184"/>
      <c r="Q19" s="171"/>
      <c r="R19" s="182"/>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17"/>
      <c r="AQ19" s="117"/>
      <c r="AR19" s="117"/>
      <c r="AS19" s="117"/>
      <c r="AT19" s="117"/>
    </row>
    <row r="20" spans="1:46" ht="15" customHeight="1">
      <c r="A20" s="180"/>
      <c r="B20" s="180"/>
      <c r="C20" s="180"/>
      <c r="D20" s="180"/>
      <c r="E20" s="180"/>
      <c r="F20" s="180"/>
      <c r="G20" s="180"/>
      <c r="H20" s="180"/>
      <c r="I20" s="180"/>
      <c r="J20" s="180"/>
      <c r="K20" s="180"/>
      <c r="L20" s="180"/>
      <c r="M20" s="180"/>
      <c r="N20" s="180"/>
      <c r="O20" s="180"/>
      <c r="P20" s="180"/>
      <c r="Q20" s="180"/>
      <c r="R20" s="180"/>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row>
    <row r="21" spans="1:46" ht="22.05" customHeight="1">
      <c r="A21" s="150" t="str">
        <f>""&amp;リスト用!$A$6&amp;"高知県スポーツ合宿支援事業助成金交付要綱第５条に基づき、下記の内容で申請します。"</f>
        <v>令和８年度高知県スポーツ合宿支援事業助成金交付要綱第５条に基づき、下記の内容で申請します。</v>
      </c>
      <c r="B21" s="150"/>
      <c r="C21" s="150"/>
      <c r="D21" s="150"/>
      <c r="E21" s="150"/>
      <c r="F21" s="150"/>
      <c r="G21" s="150"/>
      <c r="H21" s="150"/>
      <c r="I21" s="150"/>
      <c r="J21" s="150"/>
      <c r="K21" s="150"/>
      <c r="L21" s="150"/>
      <c r="M21" s="150"/>
      <c r="N21" s="150"/>
      <c r="O21" s="150"/>
      <c r="P21" s="150"/>
      <c r="Q21" s="150"/>
      <c r="R21" s="150"/>
    </row>
    <row r="22" spans="1:46" ht="22.05" customHeight="1" thickBot="1">
      <c r="I22" s="151" t="s">
        <v>3</v>
      </c>
      <c r="J22" s="151"/>
      <c r="AF22" s="91"/>
      <c r="AG22" s="91"/>
      <c r="AH22" s="91"/>
      <c r="AI22" s="90"/>
      <c r="AJ22" s="93"/>
    </row>
    <row r="23" spans="1:46" ht="30" customHeight="1">
      <c r="A23" s="129" t="s">
        <v>169</v>
      </c>
      <c r="B23" s="130"/>
      <c r="C23" s="131"/>
      <c r="D23" s="16" t="str">
        <f>$K$2</f>
        <v>令和</v>
      </c>
      <c r="E23" s="66"/>
      <c r="F23" s="16" t="s">
        <v>59</v>
      </c>
      <c r="G23" s="66"/>
      <c r="H23" s="16" t="s">
        <v>60</v>
      </c>
      <c r="I23" s="66"/>
      <c r="J23" s="16" t="s">
        <v>61</v>
      </c>
      <c r="K23" s="10" t="s">
        <v>11</v>
      </c>
      <c r="L23" s="16" t="str">
        <f>$K$2</f>
        <v>令和</v>
      </c>
      <c r="M23" s="66"/>
      <c r="N23" s="16" t="s">
        <v>59</v>
      </c>
      <c r="O23" s="66"/>
      <c r="P23" s="16" t="s">
        <v>60</v>
      </c>
      <c r="Q23" s="66"/>
      <c r="R23" s="17" t="s">
        <v>61</v>
      </c>
      <c r="S23" s="99"/>
      <c r="T23" s="98"/>
      <c r="U23" s="98"/>
      <c r="V23" s="98"/>
      <c r="W23" s="98"/>
      <c r="X23" s="98"/>
      <c r="Y23" s="98"/>
      <c r="Z23" s="98"/>
      <c r="AA23" s="98"/>
      <c r="AB23" s="98"/>
      <c r="AC23" s="98"/>
      <c r="AD23" s="98"/>
      <c r="AE23" s="98"/>
      <c r="AF23" s="98"/>
      <c r="AG23" s="98"/>
      <c r="AH23" s="98"/>
      <c r="AI23" s="98"/>
      <c r="AJ23" s="98"/>
      <c r="AK23" s="98"/>
      <c r="AL23" s="98"/>
      <c r="AM23" s="98"/>
      <c r="AN23" s="98"/>
      <c r="AO23" s="98"/>
      <c r="AP23" s="98"/>
      <c r="AQ23" s="98"/>
      <c r="AR23" s="98"/>
      <c r="AS23" s="98"/>
      <c r="AT23" s="98"/>
    </row>
    <row r="24" spans="1:46" ht="30" customHeight="1">
      <c r="A24" s="212" t="s">
        <v>74</v>
      </c>
      <c r="B24" s="213"/>
      <c r="C24" s="214"/>
      <c r="D24" s="249"/>
      <c r="E24" s="250"/>
      <c r="F24" s="250"/>
      <c r="G24" s="250"/>
      <c r="H24" s="250"/>
      <c r="I24" s="250"/>
      <c r="J24" s="257" t="s">
        <v>6</v>
      </c>
      <c r="K24" s="258"/>
      <c r="L24" s="225"/>
      <c r="M24" s="225"/>
      <c r="N24" s="225"/>
      <c r="O24" s="225"/>
      <c r="P24" s="225"/>
      <c r="Q24" s="225"/>
      <c r="R24" s="226"/>
      <c r="S24" s="99"/>
      <c r="AB24" s="98"/>
      <c r="AC24" s="98"/>
      <c r="AD24" s="98"/>
      <c r="AE24" s="98"/>
      <c r="AF24" s="98"/>
      <c r="AG24" s="98"/>
      <c r="AH24" s="98"/>
      <c r="AI24" s="98"/>
      <c r="AJ24" s="98"/>
      <c r="AK24" s="98"/>
      <c r="AL24" s="98"/>
      <c r="AM24" s="98"/>
      <c r="AN24" s="98"/>
      <c r="AO24" s="98"/>
      <c r="AP24" s="98"/>
      <c r="AQ24" s="98"/>
      <c r="AR24" s="98"/>
      <c r="AS24" s="98"/>
      <c r="AT24" s="98"/>
    </row>
    <row r="25" spans="1:46" ht="30" customHeight="1">
      <c r="A25" s="248" t="s">
        <v>161</v>
      </c>
      <c r="B25" s="255"/>
      <c r="C25" s="256"/>
      <c r="D25" s="259" t="s">
        <v>163</v>
      </c>
      <c r="E25" s="260"/>
      <c r="F25" s="260"/>
      <c r="G25" s="261"/>
      <c r="H25" s="261"/>
      <c r="I25" s="92" t="s">
        <v>64</v>
      </c>
      <c r="J25" s="110"/>
      <c r="K25" s="110"/>
      <c r="L25" s="110"/>
      <c r="M25" s="110"/>
      <c r="N25" s="110"/>
      <c r="O25" s="110"/>
      <c r="P25" s="110"/>
      <c r="Q25" s="110"/>
      <c r="R25" s="87"/>
      <c r="S25" s="116" t="s">
        <v>189</v>
      </c>
      <c r="T25" s="117"/>
      <c r="U25" s="117"/>
      <c r="V25" s="117"/>
      <c r="W25" s="117"/>
      <c r="X25" s="117"/>
      <c r="Y25" s="117"/>
      <c r="Z25" s="117"/>
      <c r="AA25" s="117"/>
      <c r="AB25" s="117"/>
      <c r="AC25" s="117"/>
      <c r="AD25" s="117"/>
      <c r="AE25" s="117"/>
      <c r="AF25" s="117"/>
      <c r="AG25" s="117"/>
      <c r="AH25" s="117"/>
      <c r="AI25" s="117"/>
      <c r="AJ25" s="117"/>
      <c r="AK25" s="117"/>
      <c r="AL25" s="117"/>
      <c r="AM25" s="117"/>
      <c r="AN25" s="117"/>
      <c r="AO25" s="117"/>
      <c r="AP25" s="117"/>
      <c r="AQ25" s="117"/>
      <c r="AR25" s="117"/>
      <c r="AS25" s="117"/>
      <c r="AT25" s="117"/>
    </row>
    <row r="26" spans="1:46" ht="30" customHeight="1">
      <c r="A26" s="248" t="s">
        <v>37</v>
      </c>
      <c r="B26" s="255"/>
      <c r="C26" s="256"/>
      <c r="D26" s="95" t="s">
        <v>65</v>
      </c>
      <c r="E26" s="203"/>
      <c r="F26" s="203"/>
      <c r="G26" s="201" t="str">
        <f>IF($Y$13&lt;=0,"人泊　 （助成対象宿泊日数　　　　 　　泊）","人泊　 （助成対象宿泊日数　 "&amp;Y13&amp;"　 泊）")</f>
        <v>人泊　 （助成対象宿泊日数　　　　 　　泊）</v>
      </c>
      <c r="H26" s="201"/>
      <c r="I26" s="201"/>
      <c r="J26" s="201"/>
      <c r="K26" s="201"/>
      <c r="L26" s="201"/>
      <c r="M26" s="201"/>
      <c r="N26" s="201"/>
      <c r="O26" s="201"/>
      <c r="P26" s="201"/>
      <c r="Q26" s="201"/>
      <c r="R26" s="202"/>
      <c r="S26" s="116" t="s">
        <v>192</v>
      </c>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row>
    <row r="27" spans="1:46" ht="30" customHeight="1">
      <c r="A27" s="252" t="s">
        <v>36</v>
      </c>
      <c r="B27" s="253"/>
      <c r="C27" s="254"/>
      <c r="D27" s="100" t="s">
        <v>5</v>
      </c>
      <c r="E27" s="113"/>
      <c r="F27" s="113"/>
      <c r="G27" s="113"/>
      <c r="H27" s="113"/>
      <c r="I27" s="113"/>
      <c r="J27" s="113"/>
      <c r="K27" s="113"/>
      <c r="L27" s="113"/>
      <c r="M27" s="113"/>
      <c r="N27" s="113"/>
      <c r="O27" s="114" t="s">
        <v>154</v>
      </c>
      <c r="P27" s="115"/>
      <c r="Q27" s="111"/>
      <c r="R27" s="112"/>
      <c r="S27" s="125" t="s">
        <v>177</v>
      </c>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row>
    <row r="28" spans="1:46" ht="30" customHeight="1">
      <c r="A28" s="230" t="s">
        <v>150</v>
      </c>
      <c r="B28" s="120"/>
      <c r="C28" s="231"/>
      <c r="D28" s="101" t="s">
        <v>5</v>
      </c>
      <c r="E28" s="113"/>
      <c r="F28" s="113"/>
      <c r="G28" s="113"/>
      <c r="H28" s="113"/>
      <c r="I28" s="113"/>
      <c r="J28" s="113"/>
      <c r="K28" s="113"/>
      <c r="L28" s="113"/>
      <c r="M28" s="113"/>
      <c r="N28" s="113"/>
      <c r="O28" s="114" t="s">
        <v>154</v>
      </c>
      <c r="P28" s="115"/>
      <c r="Q28" s="111"/>
      <c r="R28" s="112"/>
      <c r="S28" s="125" t="s">
        <v>178</v>
      </c>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row>
    <row r="29" spans="1:46" ht="30" customHeight="1">
      <c r="A29" s="248" t="s">
        <v>98</v>
      </c>
      <c r="B29" s="120"/>
      <c r="C29" s="231"/>
      <c r="D29" s="59" t="s">
        <v>18</v>
      </c>
      <c r="E29" s="19" t="s">
        <v>62</v>
      </c>
      <c r="F29" s="59" t="s">
        <v>18</v>
      </c>
      <c r="G29" s="19" t="s">
        <v>63</v>
      </c>
      <c r="H29" s="123" t="str">
        <f>IF(AND($Q$27="高知市",$Q$28="高知市"),"(加算対象外です。「無」に☑をお願いします。)",IF(AND($D$29="☑",$F$29="☑"),"ERROR　
片方のみ☑してください","←「有」、｢無」どちらかに ☑をお願いします。"))</f>
        <v>←「有」、｢無」どちらかに ☑をお願いします。</v>
      </c>
      <c r="I29" s="123"/>
      <c r="J29" s="123"/>
      <c r="K29" s="124"/>
      <c r="L29" s="120" t="s">
        <v>158</v>
      </c>
      <c r="M29" s="120"/>
      <c r="N29" s="120"/>
      <c r="O29" s="121"/>
      <c r="P29" s="122"/>
      <c r="Q29" s="122"/>
      <c r="R29" s="94" t="s">
        <v>2</v>
      </c>
      <c r="S29" s="116" t="s">
        <v>164</v>
      </c>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row>
    <row r="30" spans="1:46" ht="25.05" customHeight="1">
      <c r="A30" s="212" t="s">
        <v>8</v>
      </c>
      <c r="B30" s="213"/>
      <c r="C30" s="214"/>
      <c r="D30" s="251" t="str">
        <f>""&amp;リスト用!$A$7&amp;""</f>
        <v>令和７年度</v>
      </c>
      <c r="E30" s="127"/>
      <c r="F30" s="127"/>
      <c r="G30" s="127"/>
      <c r="H30" s="199"/>
      <c r="I30" s="126" t="str">
        <f>""&amp;リスト用!$A$8&amp;""</f>
        <v>令和６年度</v>
      </c>
      <c r="J30" s="127"/>
      <c r="K30" s="127"/>
      <c r="L30" s="127"/>
      <c r="M30" s="199"/>
      <c r="N30" s="126" t="str">
        <f>""&amp;リスト用!$A$9&amp;""</f>
        <v>令和５年度</v>
      </c>
      <c r="O30" s="127"/>
      <c r="P30" s="127"/>
      <c r="Q30" s="127"/>
      <c r="R30" s="128"/>
      <c r="S30" s="125"/>
      <c r="T30" s="117"/>
      <c r="U30" s="117"/>
      <c r="V30" s="117"/>
      <c r="W30" s="117"/>
      <c r="X30" s="117"/>
      <c r="Y30" s="117"/>
      <c r="Z30" s="117"/>
      <c r="AA30" s="117"/>
      <c r="AB30" s="117"/>
      <c r="AC30" s="117"/>
      <c r="AD30" s="117"/>
      <c r="AE30" s="117"/>
      <c r="AF30" s="117"/>
      <c r="AG30" s="117"/>
      <c r="AH30" s="117"/>
      <c r="AI30" s="117"/>
      <c r="AJ30" s="117"/>
      <c r="AK30" s="117"/>
      <c r="AL30" s="117"/>
      <c r="AM30" s="117"/>
      <c r="AN30" s="117"/>
      <c r="AO30" s="117"/>
      <c r="AP30" s="117"/>
      <c r="AQ30" s="117"/>
      <c r="AR30" s="117"/>
      <c r="AS30" s="117"/>
      <c r="AT30" s="117"/>
    </row>
    <row r="31" spans="1:46" ht="27" customHeight="1">
      <c r="A31" s="215"/>
      <c r="B31" s="216"/>
      <c r="C31" s="217"/>
      <c r="D31" s="196"/>
      <c r="E31" s="196"/>
      <c r="F31" s="196"/>
      <c r="G31" s="196"/>
      <c r="H31" s="197"/>
      <c r="I31" s="195"/>
      <c r="J31" s="196"/>
      <c r="K31" s="196"/>
      <c r="L31" s="196"/>
      <c r="M31" s="197"/>
      <c r="N31" s="195"/>
      <c r="O31" s="196"/>
      <c r="P31" s="196"/>
      <c r="Q31" s="196"/>
      <c r="R31" s="198"/>
      <c r="S31" s="125" t="s">
        <v>91</v>
      </c>
      <c r="T31" s="117"/>
      <c r="U31" s="117"/>
      <c r="V31" s="117"/>
      <c r="W31" s="117"/>
      <c r="X31" s="117"/>
      <c r="Y31" s="117"/>
      <c r="Z31" s="117"/>
      <c r="AA31" s="117"/>
      <c r="AB31" s="117"/>
      <c r="AC31" s="117"/>
      <c r="AD31" s="117"/>
      <c r="AE31" s="117"/>
      <c r="AF31" s="117"/>
      <c r="AG31" s="117"/>
      <c r="AH31" s="117"/>
      <c r="AI31" s="117"/>
      <c r="AJ31" s="117"/>
      <c r="AK31" s="117"/>
      <c r="AL31" s="117"/>
      <c r="AM31" s="117"/>
      <c r="AN31" s="117"/>
      <c r="AO31" s="117"/>
      <c r="AP31" s="117"/>
      <c r="AQ31" s="117"/>
      <c r="AR31" s="117"/>
      <c r="AS31" s="117"/>
      <c r="AT31" s="117"/>
    </row>
    <row r="32" spans="1:46" ht="27" customHeight="1">
      <c r="A32" s="212" t="s">
        <v>151</v>
      </c>
      <c r="B32" s="213"/>
      <c r="C32" s="214"/>
      <c r="D32" s="118" t="s">
        <v>12</v>
      </c>
      <c r="E32" s="119"/>
      <c r="F32" s="208"/>
      <c r="G32" s="208"/>
      <c r="H32" s="208"/>
      <c r="I32" s="208"/>
      <c r="J32" s="208"/>
      <c r="K32" s="208"/>
      <c r="L32" s="208"/>
      <c r="M32" s="208"/>
      <c r="N32" s="208"/>
      <c r="O32" s="208"/>
      <c r="P32" s="208"/>
      <c r="Q32" s="208"/>
      <c r="R32" s="209"/>
      <c r="S32" s="116" t="s">
        <v>152</v>
      </c>
      <c r="T32" s="117"/>
      <c r="U32" s="117"/>
      <c r="V32" s="117"/>
      <c r="W32" s="117"/>
      <c r="X32" s="117"/>
      <c r="Y32" s="117"/>
      <c r="Z32" s="117"/>
      <c r="AA32" s="117"/>
      <c r="AB32" s="117"/>
      <c r="AC32" s="117"/>
      <c r="AD32" s="117"/>
      <c r="AE32" s="117"/>
      <c r="AF32" s="117"/>
      <c r="AG32" s="117"/>
      <c r="AH32" s="117"/>
      <c r="AI32" s="117"/>
      <c r="AJ32" s="117"/>
      <c r="AK32" s="117"/>
      <c r="AL32" s="117"/>
      <c r="AM32" s="117"/>
      <c r="AN32" s="117"/>
      <c r="AO32" s="117"/>
      <c r="AP32" s="117"/>
      <c r="AQ32" s="117"/>
      <c r="AR32" s="117"/>
      <c r="AS32" s="117"/>
      <c r="AT32" s="117"/>
    </row>
    <row r="33" spans="1:46" ht="27" customHeight="1">
      <c r="A33" s="215"/>
      <c r="B33" s="216"/>
      <c r="C33" s="217"/>
      <c r="D33" s="241" t="s">
        <v>15</v>
      </c>
      <c r="E33" s="242"/>
      <c r="F33" s="243"/>
      <c r="G33" s="227"/>
      <c r="H33" s="228"/>
      <c r="I33" s="228"/>
      <c r="J33" s="228"/>
      <c r="K33" s="229"/>
      <c r="L33" s="210" t="s">
        <v>105</v>
      </c>
      <c r="M33" s="210"/>
      <c r="N33" s="210"/>
      <c r="O33" s="210"/>
      <c r="P33" s="210"/>
      <c r="Q33" s="210"/>
      <c r="R33" s="211"/>
      <c r="S33" s="125" t="s">
        <v>92</v>
      </c>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row>
    <row r="34" spans="1:46" ht="27" customHeight="1">
      <c r="A34" s="230" t="s">
        <v>7</v>
      </c>
      <c r="B34" s="120"/>
      <c r="C34" s="231"/>
      <c r="D34" s="59" t="s">
        <v>19</v>
      </c>
      <c r="E34" s="19" t="s">
        <v>62</v>
      </c>
      <c r="F34" s="59" t="s">
        <v>18</v>
      </c>
      <c r="G34" s="22" t="s">
        <v>63</v>
      </c>
      <c r="H34" s="120" t="s">
        <v>16</v>
      </c>
      <c r="I34" s="120"/>
      <c r="J34" s="258"/>
      <c r="K34" s="224"/>
      <c r="L34" s="225"/>
      <c r="M34" s="225"/>
      <c r="N34" s="225"/>
      <c r="O34" s="225"/>
      <c r="P34" s="225"/>
      <c r="Q34" s="225"/>
      <c r="R34" s="226"/>
      <c r="S34" s="116" t="s">
        <v>153</v>
      </c>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row>
    <row r="35" spans="1:46" ht="27" customHeight="1">
      <c r="A35" s="212" t="s">
        <v>17</v>
      </c>
      <c r="B35" s="213"/>
      <c r="C35" s="214"/>
      <c r="D35" s="118" t="s">
        <v>31</v>
      </c>
      <c r="E35" s="205"/>
      <c r="F35" s="119"/>
      <c r="G35" s="232"/>
      <c r="H35" s="232"/>
      <c r="I35" s="232"/>
      <c r="J35" s="232"/>
      <c r="K35" s="232"/>
      <c r="L35" s="232"/>
      <c r="M35" s="232"/>
      <c r="N35" s="232"/>
      <c r="O35" s="232"/>
      <c r="P35" s="232"/>
      <c r="Q35" s="232"/>
      <c r="R35" s="233"/>
      <c r="S35" s="125" t="s">
        <v>159</v>
      </c>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row>
    <row r="36" spans="1:46" ht="27" customHeight="1" thickBot="1">
      <c r="A36" s="244"/>
      <c r="B36" s="245"/>
      <c r="C36" s="246"/>
      <c r="D36" s="247" t="s">
        <v>15</v>
      </c>
      <c r="E36" s="247"/>
      <c r="F36" s="247"/>
      <c r="G36" s="218"/>
      <c r="H36" s="219"/>
      <c r="I36" s="219"/>
      <c r="J36" s="219"/>
      <c r="K36" s="220"/>
      <c r="L36" s="221" t="s">
        <v>105</v>
      </c>
      <c r="M36" s="222"/>
      <c r="N36" s="222"/>
      <c r="O36" s="222"/>
      <c r="P36" s="222"/>
      <c r="Q36" s="222"/>
      <c r="R36" s="223"/>
      <c r="S36" s="125"/>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row>
    <row r="37" spans="1:46" ht="27" customHeight="1" thickBot="1">
      <c r="A37" s="5"/>
      <c r="B37" s="5"/>
      <c r="C37" s="5"/>
      <c r="D37" s="6"/>
      <c r="E37" s="6"/>
      <c r="F37" s="6"/>
      <c r="G37" s="7"/>
      <c r="H37" s="7"/>
      <c r="I37" s="7"/>
      <c r="J37" s="7"/>
      <c r="K37" s="7"/>
      <c r="L37" s="2"/>
      <c r="M37" s="2"/>
      <c r="N37" s="2"/>
      <c r="O37" s="2"/>
      <c r="P37" s="2"/>
      <c r="Q37" s="2"/>
      <c r="R37" s="2"/>
    </row>
    <row r="38" spans="1:46" ht="27" customHeight="1">
      <c r="A38" s="162" t="s">
        <v>71</v>
      </c>
      <c r="B38" s="234"/>
      <c r="C38" s="163"/>
      <c r="D38" s="58" t="s">
        <v>18</v>
      </c>
      <c r="E38" s="238" t="s">
        <v>185</v>
      </c>
      <c r="F38" s="238"/>
      <c r="G38" s="238"/>
      <c r="H38" s="238"/>
      <c r="I38" s="238"/>
      <c r="J38" s="238"/>
      <c r="K38" s="238"/>
      <c r="L38" s="238"/>
      <c r="M38" s="72" t="s">
        <v>190</v>
      </c>
      <c r="N38" s="72"/>
      <c r="O38" s="72"/>
      <c r="P38" s="72"/>
      <c r="Q38" s="72"/>
      <c r="R38" s="74"/>
      <c r="S38" s="125" t="s">
        <v>93</v>
      </c>
      <c r="T38" s="117"/>
      <c r="U38" s="117"/>
      <c r="V38" s="117"/>
      <c r="W38" s="117"/>
      <c r="X38" s="117"/>
      <c r="Y38" s="117"/>
      <c r="Z38" s="117"/>
      <c r="AA38" s="117"/>
      <c r="AB38" s="117"/>
      <c r="AC38" s="117"/>
      <c r="AD38" s="117"/>
      <c r="AE38" s="117"/>
      <c r="AF38" s="117"/>
      <c r="AG38" s="117"/>
      <c r="AH38" s="117"/>
      <c r="AI38" s="117"/>
      <c r="AJ38" s="117"/>
      <c r="AK38" s="117"/>
      <c r="AL38" s="117"/>
      <c r="AM38" s="117"/>
      <c r="AN38" s="117"/>
      <c r="AO38" s="117"/>
      <c r="AP38" s="117"/>
      <c r="AQ38" s="117"/>
      <c r="AR38" s="117"/>
      <c r="AS38" s="117"/>
      <c r="AT38" s="117"/>
    </row>
    <row r="39" spans="1:46" ht="28.05" customHeight="1">
      <c r="A39" s="235"/>
      <c r="B39" s="236"/>
      <c r="C39" s="142"/>
      <c r="D39" s="106"/>
      <c r="E39" s="239" t="s">
        <v>193</v>
      </c>
      <c r="F39" s="239"/>
      <c r="G39" s="239"/>
      <c r="H39" s="239"/>
      <c r="I39" s="239"/>
      <c r="J39" s="239"/>
      <c r="K39" s="239"/>
      <c r="L39" s="239"/>
      <c r="M39" s="239"/>
      <c r="N39" s="239"/>
      <c r="O39" s="239"/>
      <c r="P39" s="239"/>
      <c r="Q39" s="239"/>
      <c r="R39" s="240"/>
      <c r="S39" s="125"/>
      <c r="T39" s="117"/>
      <c r="U39" s="117"/>
      <c r="V39" s="117"/>
      <c r="W39" s="117"/>
      <c r="X39" s="117"/>
      <c r="Y39" s="117"/>
      <c r="Z39" s="117"/>
      <c r="AA39" s="117"/>
      <c r="AB39" s="117"/>
      <c r="AC39" s="117"/>
      <c r="AD39" s="117"/>
      <c r="AE39" s="117"/>
      <c r="AF39" s="117"/>
      <c r="AG39" s="117"/>
      <c r="AH39" s="117"/>
      <c r="AI39" s="117"/>
      <c r="AJ39" s="117"/>
      <c r="AK39" s="117"/>
      <c r="AL39" s="117"/>
      <c r="AM39" s="117"/>
      <c r="AN39" s="117"/>
      <c r="AO39" s="117"/>
      <c r="AP39" s="117"/>
      <c r="AQ39" s="117"/>
      <c r="AR39" s="117"/>
      <c r="AS39" s="117"/>
      <c r="AT39" s="117"/>
    </row>
    <row r="40" spans="1:46" ht="28.05" customHeight="1">
      <c r="A40" s="235"/>
      <c r="B40" s="236"/>
      <c r="C40" s="142"/>
      <c r="D40" s="106"/>
      <c r="E40" s="239"/>
      <c r="F40" s="239"/>
      <c r="G40" s="239"/>
      <c r="H40" s="239"/>
      <c r="I40" s="239"/>
      <c r="J40" s="239"/>
      <c r="K40" s="239"/>
      <c r="L40" s="239"/>
      <c r="M40" s="239"/>
      <c r="N40" s="239"/>
      <c r="O40" s="239"/>
      <c r="P40" s="239"/>
      <c r="Q40" s="239"/>
      <c r="R40" s="240"/>
      <c r="S40" s="125"/>
      <c r="T40" s="117"/>
      <c r="U40" s="117"/>
      <c r="V40" s="117"/>
      <c r="W40" s="117"/>
      <c r="X40" s="117"/>
      <c r="Y40" s="117"/>
      <c r="Z40" s="117"/>
      <c r="AA40" s="117"/>
      <c r="AB40" s="117"/>
      <c r="AC40" s="117"/>
      <c r="AD40" s="117"/>
      <c r="AE40" s="117"/>
      <c r="AF40" s="117"/>
      <c r="AG40" s="117"/>
      <c r="AH40" s="117"/>
      <c r="AI40" s="117"/>
      <c r="AJ40" s="117"/>
      <c r="AK40" s="117"/>
      <c r="AL40" s="117"/>
      <c r="AM40" s="117"/>
      <c r="AN40" s="117"/>
      <c r="AO40" s="117"/>
      <c r="AP40" s="117"/>
      <c r="AQ40" s="117"/>
      <c r="AR40" s="117"/>
      <c r="AS40" s="117"/>
      <c r="AT40" s="117"/>
    </row>
    <row r="41" spans="1:46" ht="28.05" customHeight="1">
      <c r="A41" s="235"/>
      <c r="B41" s="236"/>
      <c r="C41" s="142"/>
      <c r="D41" s="106"/>
      <c r="E41" s="239"/>
      <c r="F41" s="239"/>
      <c r="G41" s="239"/>
      <c r="H41" s="239"/>
      <c r="I41" s="239"/>
      <c r="J41" s="239"/>
      <c r="K41" s="239"/>
      <c r="L41" s="239"/>
      <c r="M41" s="239"/>
      <c r="N41" s="239"/>
      <c r="O41" s="239"/>
      <c r="P41" s="239"/>
      <c r="Q41" s="239"/>
      <c r="R41" s="240"/>
      <c r="S41" s="125"/>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row>
    <row r="42" spans="1:46" ht="28.05" customHeight="1">
      <c r="A42" s="235"/>
      <c r="B42" s="236"/>
      <c r="C42" s="142"/>
      <c r="D42" s="106"/>
      <c r="E42" s="239"/>
      <c r="F42" s="239"/>
      <c r="G42" s="239"/>
      <c r="H42" s="239"/>
      <c r="I42" s="239"/>
      <c r="J42" s="239"/>
      <c r="K42" s="239"/>
      <c r="L42" s="239"/>
      <c r="M42" s="239"/>
      <c r="N42" s="239"/>
      <c r="O42" s="239"/>
      <c r="P42" s="239"/>
      <c r="Q42" s="239"/>
      <c r="R42" s="240"/>
      <c r="S42" s="125"/>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row>
    <row r="43" spans="1:46" ht="27" customHeight="1">
      <c r="A43" s="235"/>
      <c r="B43" s="236"/>
      <c r="C43" s="142"/>
      <c r="D43" s="57" t="s">
        <v>18</v>
      </c>
      <c r="E43" s="75" t="s">
        <v>186</v>
      </c>
      <c r="F43" s="75"/>
      <c r="G43" s="75"/>
      <c r="H43" s="75"/>
      <c r="I43" s="75"/>
      <c r="J43" s="75"/>
      <c r="K43" s="75"/>
      <c r="L43" s="75" t="s">
        <v>191</v>
      </c>
      <c r="M43" s="75"/>
      <c r="N43" s="75"/>
      <c r="O43" s="75"/>
      <c r="P43" s="75"/>
      <c r="Q43" s="75"/>
      <c r="R43" s="79"/>
      <c r="S43" s="125"/>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row>
    <row r="44" spans="1:46" ht="27" customHeight="1">
      <c r="A44" s="235"/>
      <c r="B44" s="236"/>
      <c r="C44" s="142"/>
      <c r="D44" s="106"/>
      <c r="E44" s="107" t="s">
        <v>20</v>
      </c>
      <c r="F44" s="75"/>
      <c r="G44" s="75"/>
      <c r="H44" s="75"/>
      <c r="I44" s="75"/>
      <c r="J44" s="75"/>
      <c r="K44" s="75"/>
      <c r="L44" s="75"/>
      <c r="M44" s="75"/>
      <c r="N44" s="75"/>
      <c r="O44" s="75"/>
      <c r="P44" s="75"/>
      <c r="Q44" s="75"/>
      <c r="R44" s="79"/>
      <c r="S44" s="125"/>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row>
    <row r="45" spans="1:46" ht="27" customHeight="1">
      <c r="A45" s="235"/>
      <c r="B45" s="236"/>
      <c r="C45" s="142"/>
      <c r="D45" s="57" t="s">
        <v>18</v>
      </c>
      <c r="E45" s="75" t="s">
        <v>103</v>
      </c>
      <c r="F45" s="75"/>
      <c r="G45" s="75"/>
      <c r="H45" s="75"/>
      <c r="I45" s="75"/>
      <c r="J45" s="75"/>
      <c r="K45" s="75"/>
      <c r="L45" s="75"/>
      <c r="M45" s="75"/>
      <c r="N45" s="75"/>
      <c r="O45" s="75" t="s">
        <v>191</v>
      </c>
      <c r="P45" s="75"/>
      <c r="Q45" s="75"/>
      <c r="R45" s="79"/>
      <c r="S45" s="125"/>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row>
    <row r="46" spans="1:46" ht="27" customHeight="1" thickBot="1">
      <c r="A46" s="143"/>
      <c r="B46" s="237"/>
      <c r="C46" s="144"/>
      <c r="D46" s="81"/>
      <c r="E46" s="108" t="s">
        <v>104</v>
      </c>
      <c r="F46" s="81"/>
      <c r="G46" s="81"/>
      <c r="H46" s="81"/>
      <c r="I46" s="81"/>
      <c r="J46" s="81"/>
      <c r="K46" s="81"/>
      <c r="L46" s="81"/>
      <c r="M46" s="81"/>
      <c r="N46" s="81"/>
      <c r="O46" s="81"/>
      <c r="P46" s="81"/>
      <c r="Q46" s="81"/>
      <c r="R46" s="83"/>
      <c r="S46" s="125"/>
      <c r="T46" s="117"/>
      <c r="U46" s="117"/>
      <c r="V46" s="117"/>
      <c r="W46" s="117"/>
      <c r="X46" s="117"/>
      <c r="Y46" s="117"/>
      <c r="Z46" s="117"/>
      <c r="AA46" s="117"/>
      <c r="AB46" s="117"/>
      <c r="AC46" s="117"/>
      <c r="AD46" s="117"/>
      <c r="AE46" s="117"/>
      <c r="AF46" s="117"/>
      <c r="AG46" s="117"/>
      <c r="AH46" s="117"/>
      <c r="AI46" s="117"/>
      <c r="AJ46" s="117"/>
      <c r="AK46" s="117"/>
      <c r="AL46" s="117"/>
      <c r="AM46" s="117"/>
      <c r="AN46" s="117"/>
      <c r="AO46" s="117"/>
      <c r="AP46" s="117"/>
      <c r="AQ46" s="117"/>
      <c r="AR46" s="117"/>
      <c r="AS46" s="117"/>
      <c r="AT46" s="117"/>
    </row>
    <row r="47" spans="1:46" ht="27" customHeight="1"/>
    <row r="48" spans="1:46" ht="18" customHeight="1">
      <c r="A48" s="1" t="s">
        <v>21</v>
      </c>
    </row>
    <row r="49" spans="2:17" ht="18" customHeight="1">
      <c r="B49" s="1" t="s">
        <v>22</v>
      </c>
    </row>
    <row r="50" spans="2:17" ht="30" customHeight="1">
      <c r="B50" s="191" t="s">
        <v>23</v>
      </c>
      <c r="C50" s="191"/>
      <c r="D50" s="191"/>
      <c r="E50" s="191"/>
      <c r="F50" s="191"/>
      <c r="G50" s="191" t="s">
        <v>1</v>
      </c>
      <c r="H50" s="191"/>
      <c r="I50" s="191"/>
      <c r="J50" s="191"/>
      <c r="K50" s="191"/>
      <c r="L50" s="191" t="s">
        <v>24</v>
      </c>
      <c r="M50" s="191"/>
      <c r="N50" s="191"/>
      <c r="O50" s="191"/>
      <c r="P50" s="191"/>
    </row>
    <row r="51" spans="2:17" ht="31.95" customHeight="1">
      <c r="B51" s="206" t="s">
        <v>25</v>
      </c>
      <c r="C51" s="206"/>
      <c r="D51" s="206"/>
      <c r="E51" s="206"/>
      <c r="F51" s="206"/>
      <c r="G51" s="207" t="s">
        <v>27</v>
      </c>
      <c r="H51" s="207"/>
      <c r="I51" s="207"/>
      <c r="J51" s="207"/>
      <c r="K51" s="207"/>
      <c r="L51" s="206" t="s">
        <v>101</v>
      </c>
      <c r="M51" s="206"/>
      <c r="N51" s="206"/>
      <c r="O51" s="206"/>
      <c r="P51" s="206"/>
    </row>
    <row r="52" spans="2:17" ht="31.95" customHeight="1">
      <c r="B52" s="206" t="s">
        <v>100</v>
      </c>
      <c r="C52" s="206"/>
      <c r="D52" s="206"/>
      <c r="E52" s="206"/>
      <c r="F52" s="206"/>
      <c r="G52" s="207" t="s">
        <v>28</v>
      </c>
      <c r="H52" s="207"/>
      <c r="I52" s="207"/>
      <c r="J52" s="207"/>
      <c r="K52" s="207"/>
      <c r="L52" s="206"/>
      <c r="M52" s="206"/>
      <c r="N52" s="206"/>
      <c r="O52" s="206"/>
      <c r="P52" s="206"/>
    </row>
    <row r="53" spans="2:17" ht="31.95" customHeight="1">
      <c r="B53" s="206" t="s">
        <v>26</v>
      </c>
      <c r="C53" s="207"/>
      <c r="D53" s="207"/>
      <c r="E53" s="207"/>
      <c r="F53" s="207"/>
      <c r="G53" s="206" t="s">
        <v>29</v>
      </c>
      <c r="H53" s="206"/>
      <c r="I53" s="206"/>
      <c r="J53" s="206"/>
      <c r="K53" s="206"/>
      <c r="L53" s="206" t="s">
        <v>102</v>
      </c>
      <c r="M53" s="206"/>
      <c r="N53" s="206"/>
      <c r="O53" s="206"/>
      <c r="P53" s="206"/>
    </row>
    <row r="54" spans="2:17" ht="27" customHeight="1">
      <c r="B54" s="204" t="s">
        <v>99</v>
      </c>
      <c r="C54" s="204"/>
      <c r="D54" s="204"/>
      <c r="E54" s="204"/>
      <c r="F54" s="204"/>
      <c r="G54" s="204"/>
      <c r="H54" s="204"/>
      <c r="I54" s="204"/>
      <c r="J54" s="204"/>
      <c r="K54" s="204"/>
      <c r="L54" s="204"/>
      <c r="M54" s="204"/>
      <c r="N54" s="204"/>
      <c r="O54" s="204"/>
      <c r="P54" s="204"/>
      <c r="Q54" s="204"/>
    </row>
    <row r="55" spans="2:17" ht="30" customHeight="1">
      <c r="B55" s="204"/>
      <c r="C55" s="204"/>
      <c r="D55" s="204"/>
      <c r="E55" s="204"/>
      <c r="F55" s="204"/>
      <c r="G55" s="204"/>
      <c r="H55" s="204"/>
      <c r="I55" s="204"/>
      <c r="J55" s="204"/>
      <c r="K55" s="204"/>
      <c r="L55" s="204"/>
      <c r="M55" s="204"/>
      <c r="N55" s="204"/>
      <c r="O55" s="204"/>
      <c r="P55" s="204"/>
      <c r="Q55" s="204"/>
    </row>
    <row r="56" spans="2:17" ht="30" customHeight="1">
      <c r="B56" s="8"/>
      <c r="C56" s="8"/>
      <c r="D56" s="8"/>
      <c r="E56" s="8"/>
      <c r="F56" s="8"/>
      <c r="G56" s="8"/>
      <c r="H56" s="8"/>
      <c r="I56" s="8"/>
      <c r="J56" s="8"/>
      <c r="K56" s="8"/>
      <c r="L56" s="8"/>
      <c r="M56" s="8"/>
      <c r="N56" s="8"/>
      <c r="O56" s="8"/>
      <c r="P56" s="8"/>
      <c r="Q56" s="8"/>
    </row>
    <row r="62" spans="2:17" ht="27" customHeight="1"/>
    <row r="63" spans="2:17" ht="27" customHeight="1"/>
    <row r="64" spans="2:17" ht="27" customHeight="1"/>
    <row r="65" ht="27" customHeight="1"/>
    <row r="66" ht="27" customHeight="1"/>
    <row r="67" ht="27" customHeight="1"/>
    <row r="68" ht="27" customHeight="1"/>
    <row r="69" ht="27" customHeight="1"/>
    <row r="70" ht="27" customHeight="1"/>
    <row r="71" ht="27" customHeight="1"/>
    <row r="72" ht="27" customHeight="1"/>
    <row r="73" ht="27" customHeight="1"/>
    <row r="74" ht="27" customHeight="1"/>
    <row r="75" ht="27" customHeight="1"/>
    <row r="76" ht="27" customHeight="1"/>
    <row r="77" ht="27" customHeight="1"/>
    <row r="78" ht="27" customHeight="1"/>
    <row r="79" ht="27" customHeight="1"/>
    <row r="80" ht="27" customHeight="1"/>
    <row r="81" ht="27" customHeight="1"/>
    <row r="82" ht="27" customHeight="1"/>
    <row r="83" ht="27" customHeight="1"/>
    <row r="84" ht="27" customHeight="1"/>
    <row r="85" ht="27" customHeight="1"/>
    <row r="86" ht="27" customHeight="1"/>
    <row r="87" ht="27" customHeight="1"/>
    <row r="88" ht="27" customHeight="1"/>
    <row r="89" ht="27" customHeight="1"/>
    <row r="90" ht="27" customHeight="1"/>
    <row r="91" ht="27" customHeight="1"/>
    <row r="92" ht="27" customHeight="1"/>
    <row r="93" ht="27" customHeight="1"/>
    <row r="94" ht="27" customHeight="1"/>
    <row r="95" ht="27" customHeight="1"/>
    <row r="96" ht="27" customHeight="1"/>
    <row r="97" ht="27" customHeight="1"/>
    <row r="98" ht="27" customHeight="1"/>
    <row r="99" ht="27" customHeight="1"/>
    <row r="100" ht="27" customHeight="1"/>
    <row r="101" ht="27" customHeight="1"/>
    <row r="102" ht="27" customHeight="1"/>
    <row r="103" ht="27" customHeight="1"/>
    <row r="104" ht="27" customHeight="1"/>
    <row r="105" ht="27" customHeight="1"/>
    <row r="106" ht="27" customHeight="1"/>
    <row r="107" ht="27" customHeight="1"/>
    <row r="108" ht="27" customHeight="1"/>
    <row r="109" ht="27" customHeight="1"/>
    <row r="110" ht="27" customHeight="1"/>
    <row r="111" ht="27" customHeight="1"/>
    <row r="112" ht="27" customHeight="1"/>
    <row r="113" ht="27" customHeight="1"/>
    <row r="114" ht="27" customHeight="1"/>
    <row r="115" ht="27" customHeight="1"/>
    <row r="116" ht="27" customHeight="1"/>
    <row r="117" ht="27" customHeight="1"/>
    <row r="118" ht="27" customHeight="1"/>
    <row r="119" ht="27" customHeight="1"/>
    <row r="120" ht="27" customHeight="1"/>
    <row r="121" ht="27" customHeight="1"/>
    <row r="122" ht="27" customHeight="1"/>
    <row r="123" ht="27" customHeight="1"/>
    <row r="124" ht="27" customHeight="1"/>
    <row r="125" ht="27" customHeight="1"/>
    <row r="126" ht="27" customHeight="1"/>
    <row r="127" ht="27" customHeight="1"/>
    <row r="128" ht="27" customHeight="1"/>
    <row r="129" ht="27" customHeight="1"/>
    <row r="130" ht="27" customHeight="1"/>
    <row r="131" ht="27" customHeight="1"/>
    <row r="132" ht="27" customHeight="1"/>
    <row r="133" ht="27" customHeight="1"/>
    <row r="134" ht="27" customHeight="1"/>
    <row r="135" ht="27" customHeight="1"/>
  </sheetData>
  <sheetProtection selectLockedCells="1" selectUnlockedCells="1"/>
  <mergeCells count="126">
    <mergeCell ref="S26:AT26"/>
    <mergeCell ref="E39:R42"/>
    <mergeCell ref="D33:F33"/>
    <mergeCell ref="A35:C36"/>
    <mergeCell ref="D36:F36"/>
    <mergeCell ref="A29:C29"/>
    <mergeCell ref="D31:H31"/>
    <mergeCell ref="A24:C24"/>
    <mergeCell ref="D24:I24"/>
    <mergeCell ref="D30:H30"/>
    <mergeCell ref="A28:C28"/>
    <mergeCell ref="A27:C27"/>
    <mergeCell ref="A26:C26"/>
    <mergeCell ref="A25:C25"/>
    <mergeCell ref="J24:K24"/>
    <mergeCell ref="L24:R24"/>
    <mergeCell ref="D25:F25"/>
    <mergeCell ref="G25:H25"/>
    <mergeCell ref="S25:AT25"/>
    <mergeCell ref="S33:AT33"/>
    <mergeCell ref="S34:AT34"/>
    <mergeCell ref="S35:AT36"/>
    <mergeCell ref="H34:J34"/>
    <mergeCell ref="S29:AT29"/>
    <mergeCell ref="B54:Q55"/>
    <mergeCell ref="D35:F35"/>
    <mergeCell ref="B53:F53"/>
    <mergeCell ref="F32:R32"/>
    <mergeCell ref="L33:R33"/>
    <mergeCell ref="A30:C31"/>
    <mergeCell ref="G53:K53"/>
    <mergeCell ref="G36:K36"/>
    <mergeCell ref="L36:R36"/>
    <mergeCell ref="K34:R34"/>
    <mergeCell ref="G33:K33"/>
    <mergeCell ref="A34:C34"/>
    <mergeCell ref="A32:C33"/>
    <mergeCell ref="L51:P52"/>
    <mergeCell ref="G35:R35"/>
    <mergeCell ref="B50:F50"/>
    <mergeCell ref="G50:K50"/>
    <mergeCell ref="L53:P53"/>
    <mergeCell ref="B52:F52"/>
    <mergeCell ref="G51:K51"/>
    <mergeCell ref="G52:K52"/>
    <mergeCell ref="A38:C46"/>
    <mergeCell ref="E38:L38"/>
    <mergeCell ref="B51:F51"/>
    <mergeCell ref="L50:P50"/>
    <mergeCell ref="Y4:Z4"/>
    <mergeCell ref="S16:AT20"/>
    <mergeCell ref="V13:X13"/>
    <mergeCell ref="V14:X14"/>
    <mergeCell ref="AD7:AG7"/>
    <mergeCell ref="AH7:AJ7"/>
    <mergeCell ref="X8:Y8"/>
    <mergeCell ref="Z8:AA8"/>
    <mergeCell ref="AB8:AC8"/>
    <mergeCell ref="AD8:AG8"/>
    <mergeCell ref="AH8:AJ8"/>
    <mergeCell ref="X6:Y6"/>
    <mergeCell ref="Y13:AA14"/>
    <mergeCell ref="I31:M31"/>
    <mergeCell ref="N31:R31"/>
    <mergeCell ref="I30:M30"/>
    <mergeCell ref="E28:N28"/>
    <mergeCell ref="O28:P28"/>
    <mergeCell ref="S27:AT27"/>
    <mergeCell ref="AH9:AI9"/>
    <mergeCell ref="G26:R26"/>
    <mergeCell ref="E26:F26"/>
    <mergeCell ref="S38:AT46"/>
    <mergeCell ref="K2:L2"/>
    <mergeCell ref="G8:H8"/>
    <mergeCell ref="B6:Q6"/>
    <mergeCell ref="A21:R21"/>
    <mergeCell ref="I22:J22"/>
    <mergeCell ref="J11:Q12"/>
    <mergeCell ref="H11:I12"/>
    <mergeCell ref="H9:I10"/>
    <mergeCell ref="K9:R9"/>
    <mergeCell ref="J10:R10"/>
    <mergeCell ref="B17:Q17"/>
    <mergeCell ref="Q18:Q19"/>
    <mergeCell ref="K18:L19"/>
    <mergeCell ref="A16:R16"/>
    <mergeCell ref="R11:R14"/>
    <mergeCell ref="A20:R20"/>
    <mergeCell ref="A17:A19"/>
    <mergeCell ref="R17:R19"/>
    <mergeCell ref="M18:P19"/>
    <mergeCell ref="B18:E18"/>
    <mergeCell ref="F18:I18"/>
    <mergeCell ref="B19:E19"/>
    <mergeCell ref="F19:I19"/>
    <mergeCell ref="A23:C23"/>
    <mergeCell ref="Z6:AA6"/>
    <mergeCell ref="AB6:AC6"/>
    <mergeCell ref="X7:Y7"/>
    <mergeCell ref="Z7:AA7"/>
    <mergeCell ref="AB7:AC7"/>
    <mergeCell ref="X9:Y9"/>
    <mergeCell ref="Z9:AA9"/>
    <mergeCell ref="AD9:AG9"/>
    <mergeCell ref="X10:Y10"/>
    <mergeCell ref="Z10:AA10"/>
    <mergeCell ref="AD10:AF12"/>
    <mergeCell ref="AG10:AI12"/>
    <mergeCell ref="X11:Y11"/>
    <mergeCell ref="Z11:AA11"/>
    <mergeCell ref="H13:I14"/>
    <mergeCell ref="K13:Q13"/>
    <mergeCell ref="K14:Q14"/>
    <mergeCell ref="Q27:R27"/>
    <mergeCell ref="Q28:R28"/>
    <mergeCell ref="E27:N27"/>
    <mergeCell ref="O27:P27"/>
    <mergeCell ref="S32:AT32"/>
    <mergeCell ref="D32:E32"/>
    <mergeCell ref="L29:N29"/>
    <mergeCell ref="O29:Q29"/>
    <mergeCell ref="H29:K29"/>
    <mergeCell ref="S30:AT30"/>
    <mergeCell ref="S31:AT31"/>
    <mergeCell ref="N30:R30"/>
    <mergeCell ref="S28:AT28"/>
  </mergeCells>
  <phoneticPr fontId="2"/>
  <conditionalFormatting sqref="H29">
    <cfRule type="containsText" dxfId="5" priority="1" operator="containsText" text="ERROR">
      <formula>NOT(ISERROR(SEARCH("ERROR",H29)))</formula>
    </cfRule>
    <cfRule type="containsText" dxfId="4" priority="2" operator="containsText" text="加算対象外">
      <formula>NOT(ISERROR(SEARCH("加算対象外",H29)))</formula>
    </cfRule>
  </conditionalFormatting>
  <printOptions horizontalCentered="1"/>
  <pageMargins left="0.51181102362204722" right="0.51181102362204722" top="0.59055118110236227" bottom="0.59055118110236227" header="0.19685039370078741" footer="0.19685039370078741"/>
  <pageSetup paperSize="9" orientation="portrait" blackAndWhite="1" r:id="rId1"/>
  <headerFooter>
    <oddFooter>&amp;C&amp;6公益財団法人高知県観光コンベンション協会</oddFooter>
  </headerFooter>
  <rowBreaks count="1" manualBreakCount="1">
    <brk id="29" max="17"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F19C4B13-D6D2-4CA1-979E-D1A33E71C4A8}">
          <x14:formula1>
            <xm:f>リスト用!$B$3:$B$14</xm:f>
          </x14:formula1>
          <xm:sqref>O2 G23 O23</xm:sqref>
        </x14:dataValidation>
        <x14:dataValidation type="list" allowBlank="1" showInputMessage="1" showErrorMessage="1" xr:uid="{F1EE3914-4832-475B-8F39-DEE8A5D1749B}">
          <x14:formula1>
            <xm:f>リスト用!$A$3:$A$4</xm:f>
          </x14:formula1>
          <xm:sqref>M2 E23 M23</xm:sqref>
        </x14:dataValidation>
        <x14:dataValidation type="list" allowBlank="1" showInputMessage="1" showErrorMessage="1" xr:uid="{32C056CF-4E63-4F6B-91D7-8F6B5424C173}">
          <x14:formula1>
            <xm:f>リスト用!$C$3:$C$33</xm:f>
          </x14:formula1>
          <xm:sqref>Q2 I23 Q23</xm:sqref>
        </x14:dataValidation>
        <x14:dataValidation type="list" allowBlank="1" showInputMessage="1" showErrorMessage="1" xr:uid="{D2FC9953-1783-4349-802C-856386F09207}">
          <x14:formula1>
            <xm:f>リスト用!$H$3:$H$4</xm:f>
          </x14:formula1>
          <xm:sqref>D29 F29 D34 F34 D38 D43 D45</xm:sqref>
        </x14:dataValidation>
        <x14:dataValidation type="list" showInputMessage="1" showErrorMessage="1" xr:uid="{13E0A2B2-DEFA-4740-B6A9-8F2BB9AB0592}">
          <x14:formula1>
            <xm:f>リスト用!$E$3:$E$7</xm:f>
          </x14:formula1>
          <xm:sqref>D24:I24</xm:sqref>
        </x14:dataValidation>
        <x14:dataValidation type="list" allowBlank="1" showInputMessage="1" showErrorMessage="1" xr:uid="{07639B25-DDEA-4A5B-B043-2CF7288AD38E}">
          <x14:formula1>
            <xm:f>リスト用!$I$3:$I$36</xm:f>
          </x14:formula1>
          <xm:sqref>Q27:R28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30D8C-DA3A-4F8F-A9C2-6095F3BD20E6}">
  <sheetPr>
    <tabColor rgb="FF00B0F0"/>
  </sheetPr>
  <dimension ref="A1:AT110"/>
  <sheetViews>
    <sheetView view="pageBreakPreview" zoomScaleNormal="100" zoomScaleSheetLayoutView="100" workbookViewId="0"/>
  </sheetViews>
  <sheetFormatPr defaultColWidth="4.69921875" defaultRowHeight="22.05" customHeight="1"/>
  <cols>
    <col min="1" max="5" width="4.69921875" style="1"/>
    <col min="6" max="6" width="4.69921875" style="1" customWidth="1"/>
    <col min="7" max="21" width="4.69921875" style="1"/>
    <col min="22" max="22" width="4.69921875" style="1" customWidth="1"/>
    <col min="23" max="16384" width="4.69921875" style="1"/>
  </cols>
  <sheetData>
    <row r="1" spans="1:46" ht="22.05" customHeight="1">
      <c r="A1" s="9" t="s">
        <v>33</v>
      </c>
      <c r="B1" s="9"/>
      <c r="C1" s="9"/>
      <c r="D1" s="9"/>
      <c r="E1" s="9"/>
      <c r="F1" s="9"/>
      <c r="G1" s="9"/>
      <c r="H1" s="9"/>
      <c r="I1" s="9"/>
      <c r="J1" s="9"/>
      <c r="K1" s="9"/>
      <c r="L1" s="9"/>
      <c r="M1" s="9"/>
      <c r="N1" s="9"/>
      <c r="O1" s="9"/>
      <c r="P1" s="9"/>
      <c r="Q1" s="9"/>
      <c r="R1" s="9"/>
    </row>
    <row r="2" spans="1:46" ht="27" customHeight="1">
      <c r="A2" s="9"/>
      <c r="B2" s="9"/>
      <c r="C2" s="9"/>
      <c r="D2" s="9"/>
      <c r="E2" s="9"/>
      <c r="F2" s="9"/>
      <c r="G2" s="9"/>
      <c r="H2" s="9"/>
      <c r="I2" s="9"/>
      <c r="J2" s="9"/>
      <c r="K2" s="147" t="s">
        <v>58</v>
      </c>
      <c r="L2" s="147"/>
      <c r="M2" s="33"/>
      <c r="N2" s="18" t="s">
        <v>59</v>
      </c>
      <c r="O2" s="33"/>
      <c r="P2" s="18" t="s">
        <v>60</v>
      </c>
      <c r="Q2" s="33"/>
      <c r="R2" s="18" t="s">
        <v>61</v>
      </c>
      <c r="T2" s="1" t="s">
        <v>75</v>
      </c>
    </row>
    <row r="3" spans="1:46" ht="15" customHeight="1">
      <c r="A3" s="9"/>
      <c r="B3" s="9"/>
      <c r="C3" s="9"/>
      <c r="D3" s="9"/>
      <c r="E3" s="9"/>
      <c r="F3" s="9"/>
      <c r="G3" s="9"/>
      <c r="H3" s="9"/>
      <c r="I3" s="9"/>
      <c r="J3" s="9"/>
      <c r="K3" s="9"/>
      <c r="L3" s="9"/>
      <c r="M3" s="9"/>
      <c r="N3" s="9"/>
      <c r="O3" s="9"/>
      <c r="P3" s="9"/>
      <c r="Q3" s="9"/>
      <c r="R3" s="9"/>
      <c r="V3" s="1" t="s">
        <v>74</v>
      </c>
      <c r="Y3" s="29" t="s">
        <v>76</v>
      </c>
      <c r="AB3" s="1" t="s">
        <v>82</v>
      </c>
    </row>
    <row r="4" spans="1:46" ht="22.05" customHeight="1">
      <c r="A4" s="9" t="s">
        <v>0</v>
      </c>
      <c r="B4" s="9"/>
      <c r="C4" s="9"/>
      <c r="D4" s="9"/>
      <c r="E4" s="9"/>
      <c r="F4" s="9"/>
      <c r="G4" s="9"/>
      <c r="H4" s="9"/>
      <c r="I4" s="9"/>
      <c r="J4" s="9"/>
      <c r="K4" s="9"/>
      <c r="L4" s="9"/>
      <c r="M4" s="9"/>
      <c r="N4" s="9"/>
      <c r="O4" s="9"/>
      <c r="P4" s="9"/>
      <c r="Q4" s="9"/>
      <c r="R4" s="9"/>
      <c r="V4" s="29">
        <f>'申請書(様式第１号)'!$V$4</f>
        <v>0</v>
      </c>
      <c r="Y4" s="180" t="e" cm="1">
        <f t="array" ref="Y4">_xlfn.IFS(OR($V$4=リスト用!$E$3,$V$4=リスト用!$E$4),"1,000,000",OR($V$4=リスト用!$E$5,$V$4=リスト用!$E$6),"500,000",OR($V$4=リスト用!$E$7),"300,000")</f>
        <v>#N/A</v>
      </c>
      <c r="Z4" s="180"/>
      <c r="AB4" s="1" t="e" cm="1">
        <f t="array" ref="AB4">_xlfn.IFS(OR($V$4="日本代表チーム",$V$4="国外代表チーム",$V$4="学生チーム"),"200",OR($V$4="トップリーグチーム",$V$4="社会人チーム"),"300")</f>
        <v>#N/A</v>
      </c>
      <c r="AC4" s="29" t="e">
        <f>IF($E$26-$AB$4&gt;=0,"正","負")</f>
        <v>#N/A</v>
      </c>
    </row>
    <row r="5" spans="1:46" ht="15" customHeight="1"/>
    <row r="6" spans="1:46" ht="22.05" customHeight="1">
      <c r="B6" s="149" t="str">
        <f>""&amp;リスト用!$A$6&amp;"高知県スポーツ合宿支援事業助成金変更申請書"</f>
        <v>令和８年度高知県スポーツ合宿支援事業助成金変更申請書</v>
      </c>
      <c r="C6" s="149"/>
      <c r="D6" s="149"/>
      <c r="E6" s="149"/>
      <c r="F6" s="149"/>
      <c r="G6" s="149"/>
      <c r="H6" s="149"/>
      <c r="I6" s="149"/>
      <c r="J6" s="149"/>
      <c r="K6" s="149"/>
      <c r="L6" s="149"/>
      <c r="M6" s="149"/>
      <c r="N6" s="149"/>
      <c r="O6" s="149"/>
      <c r="P6" s="149"/>
      <c r="Q6" s="149"/>
      <c r="X6" s="132">
        <v>1000</v>
      </c>
      <c r="Y6" s="132"/>
      <c r="Z6" s="132">
        <v>2000</v>
      </c>
      <c r="AA6" s="132"/>
      <c r="AB6" s="132">
        <v>5000</v>
      </c>
      <c r="AC6" s="132"/>
    </row>
    <row r="7" spans="1:46" ht="15" customHeight="1">
      <c r="V7" s="1" t="str">
        <f>リスト用!$E$3</f>
        <v>日本代表チーム</v>
      </c>
      <c r="X7" s="133"/>
      <c r="Y7" s="133"/>
      <c r="Z7" s="133"/>
      <c r="AA7" s="133"/>
      <c r="AB7" s="133" t="str" cm="1">
        <f t="array" ref="AB7">_xlfn.IFS($V$4=$V7,(IF($E$26&gt;=200,200,$E$26)),OR($V$4&lt;&gt;$V7,$V$4&lt;&gt;$V8),"")</f>
        <v/>
      </c>
      <c r="AC7" s="133"/>
      <c r="AD7" s="193" t="s">
        <v>83</v>
      </c>
      <c r="AE7" s="193"/>
      <c r="AF7" s="193"/>
      <c r="AG7" s="193"/>
      <c r="AH7" s="194">
        <f>(SUM($X$7:$Y$11)*$X$6)+(SUM($Z$7:$AA$11)*$Z$6)+(SUM($AB$7:$AC$11)*$AB$6)</f>
        <v>0</v>
      </c>
      <c r="AI7" s="194"/>
      <c r="AJ7" s="194"/>
    </row>
    <row r="8" spans="1:46" ht="15" customHeight="1" thickBot="1">
      <c r="G8" s="148"/>
      <c r="H8" s="148"/>
      <c r="I8" s="4" t="str">
        <f>'申請書(様式第１号)'!$I$8</f>
        <v>　本届の記載内容に不備・虚偽はなく、要綱等を遵守します。</v>
      </c>
      <c r="V8" s="1" t="str">
        <f>リスト用!$E$4</f>
        <v>国外代表チーム</v>
      </c>
      <c r="X8" s="133"/>
      <c r="Y8" s="133"/>
      <c r="Z8" s="133"/>
      <c r="AA8" s="133"/>
      <c r="AB8" s="133" t="str" cm="1">
        <f t="array" ref="AB8">_xlfn.IFS($V$4=$V8,(IF($E$26&gt;=200,200,$E$26)),OR($V$4&lt;&gt;$V8,$V$4&lt;&gt;$V9),"")</f>
        <v/>
      </c>
      <c r="AC8" s="133"/>
      <c r="AD8" s="193" t="s">
        <v>97</v>
      </c>
      <c r="AE8" s="193"/>
      <c r="AF8" s="193"/>
      <c r="AG8" s="193"/>
      <c r="AH8" s="194" cm="1">
        <f t="array" ref="AH8">_xlfn.IFS(OR(AND($Q$27="高知市",$Q$28="高知市"),OR($D$29="□",F29="☑")),0,AND($D$29="☑",$O$29&lt;&gt;""),MIN(ROUNDDOWN($O$29/2,-3),50000))</f>
        <v>0</v>
      </c>
      <c r="AI8" s="194"/>
      <c r="AJ8" s="194"/>
    </row>
    <row r="9" spans="1:46" ht="30" customHeight="1">
      <c r="H9" s="162" t="str">
        <f>'申請書(様式第１号)'!$H$9</f>
        <v>申請団体
所在地</v>
      </c>
      <c r="I9" s="163"/>
      <c r="J9" s="88" t="str">
        <f>'申請書(様式第１号)'!$J$9</f>
        <v>〒</v>
      </c>
      <c r="K9" s="282" t="str">
        <f>IF('申請書(様式第１号)'!$K$9&lt;&gt;"",'申請書(様式第１号)'!$K$9,"")</f>
        <v/>
      </c>
      <c r="L9" s="282"/>
      <c r="M9" s="282"/>
      <c r="N9" s="282"/>
      <c r="O9" s="282"/>
      <c r="P9" s="282"/>
      <c r="Q9" s="282"/>
      <c r="R9" s="283"/>
      <c r="V9" s="1" t="str">
        <f>リスト用!$E$5</f>
        <v>トップリーグチーム</v>
      </c>
      <c r="X9" s="133" t="str" cm="1">
        <f t="array" ref="X9">_xlfn.IFS($V$4=$V9,(IF($E$26&gt;=100,100,$E$26)),OR($V$4&lt;&gt;$V9,$V$4&lt;&gt;$V10),"")</f>
        <v/>
      </c>
      <c r="Y9" s="133"/>
      <c r="Z9" s="133" t="str" cm="1">
        <f t="array" ref="Z9">_xlfn.IFS($V$4=$V9,(IF($AC$4="正",$AB$4-$X9,$E$26-$X9)),OR($V$4&lt;&gt;$V9,$V$4&lt;&gt;$V10),"")</f>
        <v/>
      </c>
      <c r="AA9" s="133"/>
      <c r="AB9" s="32"/>
      <c r="AC9" s="32"/>
      <c r="AD9" s="134" t="s">
        <v>85</v>
      </c>
      <c r="AE9" s="134"/>
      <c r="AF9" s="134"/>
      <c r="AG9" s="134"/>
      <c r="AH9" s="200">
        <f>IF($F$29="□",SUM($AH$7:$AI$8),$AH$7)</f>
        <v>0</v>
      </c>
      <c r="AI9" s="200"/>
      <c r="AJ9" s="67"/>
    </row>
    <row r="10" spans="1:46" ht="30" customHeight="1">
      <c r="H10" s="160"/>
      <c r="I10" s="161"/>
      <c r="J10" s="277" t="str">
        <f>IF('申請書(様式第１号)'!$J$10&lt;&gt;"",'申請書(様式第１号)'!$J$10,"")</f>
        <v/>
      </c>
      <c r="K10" s="278"/>
      <c r="L10" s="278"/>
      <c r="M10" s="278"/>
      <c r="N10" s="278"/>
      <c r="O10" s="278"/>
      <c r="P10" s="278"/>
      <c r="Q10" s="278"/>
      <c r="R10" s="284"/>
      <c r="V10" s="1" t="str">
        <f>リスト用!$E$6</f>
        <v>社会人チーム</v>
      </c>
      <c r="X10" s="133" t="str" cm="1">
        <f t="array" ref="X10">_xlfn.IFS($V$4=$V10,(IF($E$26&gt;=100,100,$E$26)),OR($V$4&lt;&gt;$V10,$V$4&lt;&gt;$V11),"")</f>
        <v/>
      </c>
      <c r="Y10" s="133"/>
      <c r="Z10" s="133" t="str" cm="1">
        <f t="array" ref="Z10">_xlfn.IFS($V$4=$V10,(IF($AC$4="正",$AB$4-$X10,$E$26-$X10)),OR($V$4&lt;&gt;$V10,$V$4&lt;&gt;$V11),"")</f>
        <v/>
      </c>
      <c r="AA10" s="133"/>
      <c r="AB10" s="32"/>
      <c r="AC10" s="32"/>
      <c r="AD10" s="135" t="s">
        <v>84</v>
      </c>
      <c r="AE10" s="135"/>
      <c r="AF10" s="135"/>
      <c r="AG10" s="138">
        <f>IF($E$32="☑",MIN($AH$9,#REF!),MIN($AH$9,$J$32))</f>
        <v>0</v>
      </c>
      <c r="AH10" s="138"/>
      <c r="AI10" s="138"/>
      <c r="AJ10" s="65"/>
    </row>
    <row r="11" spans="1:46" ht="30" customHeight="1">
      <c r="H11" s="158" t="str">
        <f>'申請書(様式第１号)'!$H$11</f>
        <v>申請
団体名</v>
      </c>
      <c r="I11" s="159"/>
      <c r="J11" s="274" t="str">
        <f>IF('申請書(様式第１号)'!$J$11&lt;&gt;"",'申請書(様式第１号)'!$J$11,"")</f>
        <v/>
      </c>
      <c r="K11" s="275"/>
      <c r="L11" s="275"/>
      <c r="M11" s="275"/>
      <c r="N11" s="275"/>
      <c r="O11" s="275"/>
      <c r="P11" s="275"/>
      <c r="Q11" s="276"/>
      <c r="R11" s="177" t="s">
        <v>9</v>
      </c>
      <c r="V11" s="1" t="str">
        <f>リスト用!$E$7</f>
        <v>学生チーム</v>
      </c>
      <c r="X11" s="133" t="str" cm="1">
        <f t="array" ref="X11">_xlfn.IFS($V$4=$V11,(IF($E$26&gt;=100,100,$E$26)),OR($V$4&lt;&gt;$V11,$V$4&lt;&gt;$T29),"")</f>
        <v/>
      </c>
      <c r="Y11" s="133"/>
      <c r="Z11" s="133" t="str" cm="1">
        <f t="array" ref="Z11">_xlfn.IFS($V$4=$V11,(IF($AC$4="正",$AB$4-$X11,$E$26-$X11)),OR($V$4&lt;&gt;$V11,$V$4&lt;&gt;$T29),"")</f>
        <v/>
      </c>
      <c r="AA11" s="133"/>
      <c r="AB11" s="32"/>
      <c r="AC11" s="32"/>
      <c r="AD11" s="136"/>
      <c r="AE11" s="136"/>
      <c r="AF11" s="136"/>
      <c r="AG11" s="139"/>
      <c r="AH11" s="139"/>
      <c r="AI11" s="139"/>
    </row>
    <row r="12" spans="1:46" ht="30" customHeight="1">
      <c r="H12" s="160"/>
      <c r="I12" s="161"/>
      <c r="J12" s="277"/>
      <c r="K12" s="278"/>
      <c r="L12" s="278"/>
      <c r="M12" s="278"/>
      <c r="N12" s="278"/>
      <c r="O12" s="278"/>
      <c r="P12" s="278"/>
      <c r="Q12" s="279"/>
      <c r="R12" s="178"/>
      <c r="V12" s="1">
        <f>IF($E$32=TRUE,MIN($I$18,#REF!),(MIN($I$18,$K$32)))</f>
        <v>0</v>
      </c>
      <c r="AD12" s="137"/>
      <c r="AE12" s="137"/>
      <c r="AF12" s="137"/>
      <c r="AG12" s="140"/>
      <c r="AH12" s="140"/>
      <c r="AI12" s="140"/>
    </row>
    <row r="13" spans="1:46" ht="30" customHeight="1">
      <c r="H13" s="141" t="str">
        <f>'申請書(様式第１号)'!$H$13</f>
        <v>申請団体
代表者
(職・氏名)</v>
      </c>
      <c r="I13" s="142"/>
      <c r="J13" s="102" t="str">
        <f>'申請書(様式第１号)'!$J$13</f>
        <v>職：</v>
      </c>
      <c r="K13" s="280" t="str">
        <f>IF('申請書(様式第１号)'!$K$13&lt;&gt;"",'申請書(様式第１号)'!$K$13,"")</f>
        <v/>
      </c>
      <c r="L13" s="280"/>
      <c r="M13" s="280"/>
      <c r="N13" s="280"/>
      <c r="O13" s="280"/>
      <c r="P13" s="280"/>
      <c r="Q13" s="280"/>
      <c r="R13" s="178"/>
      <c r="V13" s="192" t="e">
        <f>DATE($E$24+2018,$G$24,$I$24)</f>
        <v>#VALUE!</v>
      </c>
      <c r="W13" s="192"/>
      <c r="X13" s="192"/>
      <c r="Y13" s="180" t="str">
        <f>IF($G$25&lt;&gt;"",_xlfn.DAYS(IF(AND($O$24=3,$Q$24-15&gt;0),DATE($M$24+2018,3,16),$V$14),$V$13),"")</f>
        <v/>
      </c>
      <c r="Z13" s="180"/>
      <c r="AA13" s="180"/>
    </row>
    <row r="14" spans="1:46" ht="30" customHeight="1" thickBot="1">
      <c r="A14" s="3"/>
      <c r="B14" s="3"/>
      <c r="H14" s="143"/>
      <c r="I14" s="144"/>
      <c r="J14" s="27" t="str">
        <f>'申請書(様式第１号)'!$J$14</f>
        <v>氏名：</v>
      </c>
      <c r="K14" s="281" t="str">
        <f>IF('申請書(様式第１号)'!$K$14&lt;&gt;"",'申請書(様式第１号)'!$K$14,"")</f>
        <v/>
      </c>
      <c r="L14" s="281"/>
      <c r="M14" s="281"/>
      <c r="N14" s="281"/>
      <c r="O14" s="281"/>
      <c r="P14" s="281"/>
      <c r="Q14" s="281"/>
      <c r="R14" s="179"/>
      <c r="V14" s="192" t="e">
        <f>DATE($M$24+2018,$O$24,$Q$24)</f>
        <v>#VALUE!</v>
      </c>
      <c r="W14" s="192"/>
      <c r="X14" s="192"/>
      <c r="Y14" s="180"/>
      <c r="Z14" s="180"/>
      <c r="AA14" s="180"/>
    </row>
    <row r="15" spans="1:46" ht="25.95" customHeight="1">
      <c r="A15" s="3"/>
      <c r="B15" s="3"/>
      <c r="H15" s="6"/>
      <c r="I15" s="6"/>
      <c r="J15" s="96"/>
      <c r="K15" s="13"/>
      <c r="L15" s="13"/>
      <c r="M15" s="13"/>
      <c r="N15" s="13"/>
      <c r="O15" s="13"/>
      <c r="P15" s="13"/>
      <c r="Q15" s="13"/>
      <c r="R15" s="97"/>
      <c r="V15" s="180"/>
      <c r="W15" s="180"/>
      <c r="X15" s="180"/>
    </row>
    <row r="16" spans="1:46" ht="15" customHeight="1" thickBot="1">
      <c r="A16" s="176"/>
      <c r="B16" s="176"/>
      <c r="C16" s="176"/>
      <c r="D16" s="176"/>
      <c r="E16" s="176"/>
      <c r="F16" s="176"/>
      <c r="G16" s="176"/>
      <c r="H16" s="176"/>
      <c r="I16" s="176"/>
      <c r="J16" s="176"/>
      <c r="K16" s="176"/>
      <c r="L16" s="176"/>
      <c r="M16" s="176"/>
      <c r="N16" s="176"/>
      <c r="O16" s="176"/>
      <c r="P16" s="176"/>
      <c r="Q16" s="176"/>
      <c r="R16" s="176"/>
      <c r="S16" s="117" t="s">
        <v>157</v>
      </c>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117"/>
    </row>
    <row r="17" spans="1:46" ht="19.95" customHeight="1" thickTop="1" thickBot="1">
      <c r="A17" s="181"/>
      <c r="B17" s="167" t="s">
        <v>183</v>
      </c>
      <c r="C17" s="168"/>
      <c r="D17" s="168"/>
      <c r="E17" s="168"/>
      <c r="F17" s="168"/>
      <c r="G17" s="168"/>
      <c r="H17" s="168"/>
      <c r="I17" s="168"/>
      <c r="J17" s="168"/>
      <c r="K17" s="168"/>
      <c r="L17" s="168"/>
      <c r="M17" s="168"/>
      <c r="N17" s="168"/>
      <c r="O17" s="168"/>
      <c r="P17" s="168"/>
      <c r="Q17" s="169"/>
      <c r="R17" s="182"/>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117"/>
    </row>
    <row r="18" spans="1:46" ht="28.05" customHeight="1" thickTop="1">
      <c r="A18" s="181"/>
      <c r="B18" s="185" t="s">
        <v>13</v>
      </c>
      <c r="C18" s="186"/>
      <c r="D18" s="186"/>
      <c r="E18" s="186"/>
      <c r="F18" s="187" t="str">
        <f>IF($AH$7&gt;0,$AH$7,"")</f>
        <v/>
      </c>
      <c r="G18" s="187"/>
      <c r="H18" s="187"/>
      <c r="I18" s="187"/>
      <c r="J18" s="12" t="s">
        <v>2</v>
      </c>
      <c r="K18" s="172" t="s">
        <v>14</v>
      </c>
      <c r="L18" s="173"/>
      <c r="M18" s="183" t="str">
        <f>IF(SUM(F18:I19)&gt;0,SUM(F18:I19),"")</f>
        <v/>
      </c>
      <c r="N18" s="183"/>
      <c r="O18" s="183"/>
      <c r="P18" s="183"/>
      <c r="Q18" s="170" t="s">
        <v>2</v>
      </c>
      <c r="R18" s="182"/>
      <c r="S18" s="117"/>
      <c r="T18" s="117"/>
      <c r="U18" s="117"/>
      <c r="V18" s="117"/>
      <c r="W18" s="117"/>
      <c r="X18" s="117"/>
      <c r="Y18" s="117"/>
      <c r="Z18" s="117"/>
      <c r="AA18" s="117"/>
      <c r="AB18" s="117"/>
      <c r="AC18" s="117"/>
      <c r="AD18" s="117"/>
      <c r="AE18" s="117"/>
      <c r="AF18" s="117"/>
      <c r="AG18" s="117"/>
      <c r="AH18" s="117"/>
      <c r="AI18" s="117"/>
      <c r="AJ18" s="117"/>
      <c r="AK18" s="117"/>
      <c r="AL18" s="117"/>
      <c r="AM18" s="117"/>
      <c r="AN18" s="117"/>
      <c r="AO18" s="117"/>
      <c r="AP18" s="117"/>
      <c r="AQ18" s="117"/>
      <c r="AR18" s="117"/>
      <c r="AS18" s="117"/>
      <c r="AT18" s="117"/>
    </row>
    <row r="19" spans="1:46" ht="28.05" customHeight="1" thickBot="1">
      <c r="A19" s="181"/>
      <c r="B19" s="188" t="s">
        <v>97</v>
      </c>
      <c r="C19" s="189"/>
      <c r="D19" s="189"/>
      <c r="E19" s="189"/>
      <c r="F19" s="190" t="str">
        <f>IF($E$24="","",IF($F$29="☑",0,$AH$8))</f>
        <v/>
      </c>
      <c r="G19" s="190"/>
      <c r="H19" s="190"/>
      <c r="I19" s="190"/>
      <c r="J19" s="68" t="s">
        <v>2</v>
      </c>
      <c r="K19" s="174"/>
      <c r="L19" s="175"/>
      <c r="M19" s="184"/>
      <c r="N19" s="184"/>
      <c r="O19" s="184"/>
      <c r="P19" s="184"/>
      <c r="Q19" s="171"/>
      <c r="R19" s="182"/>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17"/>
      <c r="AQ19" s="117"/>
      <c r="AR19" s="117"/>
      <c r="AS19" s="117"/>
      <c r="AT19" s="117"/>
    </row>
    <row r="20" spans="1:46" ht="15" customHeight="1">
      <c r="A20" s="180"/>
      <c r="B20" s="180"/>
      <c r="C20" s="180"/>
      <c r="D20" s="180"/>
      <c r="E20" s="180"/>
      <c r="F20" s="180"/>
      <c r="G20" s="180"/>
      <c r="H20" s="180"/>
      <c r="I20" s="180"/>
      <c r="J20" s="180"/>
      <c r="K20" s="180"/>
      <c r="L20" s="180"/>
      <c r="M20" s="180"/>
      <c r="N20" s="180"/>
      <c r="O20" s="180"/>
      <c r="P20" s="180"/>
      <c r="Q20" s="180"/>
      <c r="R20" s="180"/>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row>
    <row r="21" spans="1:46" ht="22.05" customHeight="1">
      <c r="A21" s="150" t="str">
        <f>""&amp;リスト用!$A$6&amp;"高知県スポーツ合宿支援事業助成金交付要綱第７条に基づき、下記のとおり申請します。"</f>
        <v>令和８年度高知県スポーツ合宿支援事業助成金交付要綱第７条に基づき、下記のとおり申請します。</v>
      </c>
      <c r="B21" s="150"/>
      <c r="C21" s="150"/>
      <c r="D21" s="150"/>
      <c r="E21" s="150"/>
      <c r="F21" s="150"/>
      <c r="G21" s="150"/>
      <c r="H21" s="150"/>
      <c r="I21" s="150"/>
      <c r="J21" s="150"/>
      <c r="K21" s="150"/>
      <c r="L21" s="150"/>
      <c r="M21" s="150"/>
      <c r="N21" s="150"/>
      <c r="O21" s="150"/>
      <c r="P21" s="150"/>
      <c r="Q21" s="150"/>
      <c r="R21" s="150"/>
    </row>
    <row r="22" spans="1:46" ht="22.05" customHeight="1" thickBot="1">
      <c r="I22" s="151" t="s">
        <v>3</v>
      </c>
      <c r="J22" s="151"/>
      <c r="AF22" s="91"/>
      <c r="AG22" s="91"/>
      <c r="AH22" s="91"/>
      <c r="AI22" s="90"/>
      <c r="AJ22" s="93"/>
    </row>
    <row r="23" spans="1:46" ht="30" customHeight="1">
      <c r="A23" s="129" t="s">
        <v>34</v>
      </c>
      <c r="B23" s="130"/>
      <c r="C23" s="131"/>
      <c r="D23" s="266" t="s">
        <v>171</v>
      </c>
      <c r="E23" s="266"/>
      <c r="F23" s="267"/>
      <c r="G23" s="268" t="s">
        <v>35</v>
      </c>
      <c r="H23" s="269"/>
      <c r="I23" s="270"/>
      <c r="J23" s="271"/>
      <c r="K23" s="271"/>
      <c r="L23" s="271"/>
      <c r="M23" s="271"/>
      <c r="N23" s="271"/>
      <c r="O23" s="271"/>
      <c r="P23" s="271"/>
      <c r="Q23" s="271"/>
      <c r="R23" s="272"/>
      <c r="S23" s="263" t="s">
        <v>96</v>
      </c>
      <c r="T23" s="264"/>
      <c r="U23" s="264"/>
      <c r="V23" s="264"/>
      <c r="W23" s="264"/>
      <c r="X23" s="264"/>
      <c r="Y23" s="264"/>
      <c r="Z23" s="264"/>
      <c r="AA23" s="264"/>
      <c r="AB23" s="264"/>
      <c r="AC23" s="264"/>
      <c r="AD23" s="264"/>
      <c r="AE23" s="264"/>
      <c r="AF23" s="264"/>
      <c r="AG23" s="264"/>
      <c r="AH23" s="264"/>
      <c r="AI23" s="264"/>
      <c r="AJ23" s="264"/>
      <c r="AK23" s="264"/>
      <c r="AL23" s="264"/>
      <c r="AM23" s="264"/>
      <c r="AN23" s="264"/>
      <c r="AO23" s="264"/>
      <c r="AP23" s="264"/>
      <c r="AQ23" s="264"/>
      <c r="AR23" s="264"/>
      <c r="AS23" s="264"/>
      <c r="AT23" s="264"/>
    </row>
    <row r="24" spans="1:46" ht="30" customHeight="1">
      <c r="A24" s="252" t="str">
        <f>'申請書(様式第１号)'!$A$23</f>
        <v>合宿期間</v>
      </c>
      <c r="B24" s="253"/>
      <c r="C24" s="254"/>
      <c r="D24" s="23" t="str">
        <f>$K$2</f>
        <v>令和</v>
      </c>
      <c r="E24" s="69" t="str">
        <f>IF('申請書(様式第１号)'!$E$23&lt;&gt;"",'申請書(様式第１号)'!$E$23,"")</f>
        <v/>
      </c>
      <c r="F24" s="23" t="s">
        <v>59</v>
      </c>
      <c r="G24" s="69" t="str">
        <f>IF('申請書(様式第１号)'!$G$23&lt;&gt;"",'申請書(様式第１号)'!$G$23,"")</f>
        <v/>
      </c>
      <c r="H24" s="23" t="s">
        <v>60</v>
      </c>
      <c r="I24" s="69" t="str">
        <f>IF('申請書(様式第１号)'!$I$23&lt;&gt;"",'申請書(様式第１号)'!$I$23,"")</f>
        <v/>
      </c>
      <c r="J24" s="23" t="s">
        <v>61</v>
      </c>
      <c r="K24" s="11" t="s">
        <v>11</v>
      </c>
      <c r="L24" s="23" t="str">
        <f>$K$2</f>
        <v>令和</v>
      </c>
      <c r="M24" s="69" t="str">
        <f>IF('申請書(様式第１号)'!$M$23&lt;&gt;"",'申請書(様式第１号)'!$M$23,"")</f>
        <v/>
      </c>
      <c r="N24" s="23" t="s">
        <v>59</v>
      </c>
      <c r="O24" s="69" t="str">
        <f>IF('申請書(様式第１号)'!$O$23&lt;&gt;"",'申請書(様式第１号)'!$O$23,"")</f>
        <v/>
      </c>
      <c r="P24" s="23" t="s">
        <v>60</v>
      </c>
      <c r="Q24" s="69" t="str">
        <f>IF('申請書(様式第１号)'!$Q$23&lt;&gt;"",'申請書(様式第１号)'!$Q$23,"")</f>
        <v/>
      </c>
      <c r="R24" s="24" t="s">
        <v>61</v>
      </c>
      <c r="S24" s="265" t="s">
        <v>165</v>
      </c>
      <c r="T24" s="264"/>
      <c r="U24" s="264"/>
      <c r="V24" s="264"/>
      <c r="W24" s="264"/>
      <c r="X24" s="264"/>
      <c r="Y24" s="264"/>
      <c r="Z24" s="264"/>
      <c r="AA24" s="264"/>
      <c r="AB24" s="264"/>
      <c r="AC24" s="264"/>
      <c r="AD24" s="264"/>
      <c r="AE24" s="264"/>
      <c r="AF24" s="264"/>
      <c r="AG24" s="264"/>
      <c r="AH24" s="264"/>
      <c r="AI24" s="264"/>
      <c r="AJ24" s="264"/>
      <c r="AK24" s="264"/>
      <c r="AL24" s="264"/>
      <c r="AM24" s="264"/>
      <c r="AN24" s="264"/>
      <c r="AO24" s="264"/>
      <c r="AP24" s="264"/>
      <c r="AQ24" s="264"/>
      <c r="AR24" s="264"/>
      <c r="AS24" s="264"/>
      <c r="AT24" s="264"/>
    </row>
    <row r="25" spans="1:46" ht="30" customHeight="1">
      <c r="A25" s="248" t="str">
        <f>'申請書(様式第１号)'!$A$25</f>
        <v>参加者数等</v>
      </c>
      <c r="B25" s="255"/>
      <c r="C25" s="256"/>
      <c r="D25" s="259" t="s">
        <v>163</v>
      </c>
      <c r="E25" s="260"/>
      <c r="F25" s="260"/>
      <c r="G25" s="261" t="str">
        <f>IF('申請書(様式第１号)'!$G$25&lt;&gt;"",'申請書(様式第１号)'!$G$25,"")</f>
        <v/>
      </c>
      <c r="H25" s="261"/>
      <c r="I25" s="92" t="s">
        <v>64</v>
      </c>
      <c r="J25" s="110"/>
      <c r="K25" s="110"/>
      <c r="L25" s="110"/>
      <c r="M25" s="110"/>
      <c r="N25" s="110"/>
      <c r="O25" s="110"/>
      <c r="P25" s="110"/>
      <c r="Q25" s="86"/>
      <c r="R25" s="87"/>
      <c r="S25" s="263"/>
      <c r="T25" s="264"/>
      <c r="U25" s="264"/>
      <c r="V25" s="264"/>
      <c r="W25" s="264"/>
      <c r="X25" s="264"/>
      <c r="Y25" s="264"/>
      <c r="Z25" s="264"/>
      <c r="AA25" s="264"/>
      <c r="AB25" s="264"/>
      <c r="AC25" s="264"/>
      <c r="AD25" s="264"/>
      <c r="AE25" s="264"/>
      <c r="AF25" s="264"/>
      <c r="AG25" s="264"/>
      <c r="AH25" s="264"/>
      <c r="AI25" s="264"/>
      <c r="AJ25" s="264"/>
      <c r="AK25" s="264"/>
      <c r="AL25" s="264"/>
      <c r="AM25" s="264"/>
      <c r="AN25" s="264"/>
      <c r="AO25" s="264"/>
      <c r="AP25" s="264"/>
      <c r="AQ25" s="264"/>
      <c r="AR25" s="264"/>
      <c r="AS25" s="264"/>
      <c r="AT25" s="264"/>
    </row>
    <row r="26" spans="1:46" ht="30" customHeight="1">
      <c r="A26" s="248" t="str">
        <f>'申請書(様式第１号)'!$A$26</f>
        <v>延べ宿泊数</v>
      </c>
      <c r="B26" s="255"/>
      <c r="C26" s="256"/>
      <c r="D26" s="95" t="s">
        <v>65</v>
      </c>
      <c r="E26" s="203"/>
      <c r="F26" s="203"/>
      <c r="G26" s="201" t="str">
        <f>IF($Y$13&lt;=0,"人泊　 （助成対象宿泊日数　　　　 　　泊）","人泊　 （助成対象宿泊日数　 "&amp;Y13&amp;"　 泊）")</f>
        <v>人泊　 （助成対象宿泊日数　 　 泊）</v>
      </c>
      <c r="H26" s="201"/>
      <c r="I26" s="201"/>
      <c r="J26" s="201"/>
      <c r="K26" s="201"/>
      <c r="L26" s="201"/>
      <c r="M26" s="201"/>
      <c r="N26" s="201"/>
      <c r="O26" s="201"/>
      <c r="P26" s="201"/>
      <c r="Q26" s="201"/>
      <c r="R26" s="202"/>
      <c r="S26" s="263"/>
      <c r="T26" s="264"/>
      <c r="U26" s="264"/>
      <c r="V26" s="264"/>
      <c r="W26" s="264"/>
      <c r="X26" s="264"/>
      <c r="Y26" s="264"/>
      <c r="Z26" s="264"/>
      <c r="AA26" s="264"/>
      <c r="AB26" s="264"/>
      <c r="AC26" s="264"/>
      <c r="AD26" s="264"/>
      <c r="AE26" s="264"/>
      <c r="AF26" s="264"/>
      <c r="AG26" s="264"/>
      <c r="AH26" s="264"/>
      <c r="AI26" s="264"/>
      <c r="AJ26" s="264"/>
      <c r="AK26" s="264"/>
      <c r="AL26" s="264"/>
      <c r="AM26" s="264"/>
      <c r="AN26" s="264"/>
      <c r="AO26" s="264"/>
      <c r="AP26" s="264"/>
      <c r="AQ26" s="264"/>
      <c r="AR26" s="264"/>
      <c r="AS26" s="264"/>
      <c r="AT26" s="264"/>
    </row>
    <row r="27" spans="1:46" ht="30" customHeight="1">
      <c r="A27" s="252" t="str">
        <f>'申請書(様式第１号)'!$A$27</f>
        <v>宿泊施設</v>
      </c>
      <c r="B27" s="253"/>
      <c r="C27" s="254"/>
      <c r="D27" s="100" t="s">
        <v>5</v>
      </c>
      <c r="E27" s="113" t="str">
        <f>IF('申請書(様式第１号)'!$E$27&lt;&gt;"",'申請書(様式第１号)'!$E$27,"")</f>
        <v/>
      </c>
      <c r="F27" s="113"/>
      <c r="G27" s="113"/>
      <c r="H27" s="113"/>
      <c r="I27" s="113"/>
      <c r="J27" s="113"/>
      <c r="K27" s="113"/>
      <c r="L27" s="113"/>
      <c r="M27" s="113"/>
      <c r="N27" s="113"/>
      <c r="O27" s="114" t="s">
        <v>154</v>
      </c>
      <c r="P27" s="115"/>
      <c r="Q27" s="111" t="str">
        <f>IF('申請書(様式第１号)'!$Q$27&lt;&gt;"",'申請書(様式第１号)'!$Q$27,"")</f>
        <v/>
      </c>
      <c r="R27" s="112"/>
      <c r="S27" s="263"/>
      <c r="T27" s="264"/>
      <c r="U27" s="264"/>
      <c r="V27" s="264"/>
      <c r="W27" s="264"/>
      <c r="X27" s="264"/>
      <c r="Y27" s="264"/>
      <c r="Z27" s="264"/>
      <c r="AA27" s="264"/>
      <c r="AB27" s="264"/>
      <c r="AC27" s="264"/>
      <c r="AD27" s="264"/>
      <c r="AE27" s="264"/>
      <c r="AF27" s="264"/>
      <c r="AG27" s="264"/>
      <c r="AH27" s="264"/>
      <c r="AI27" s="264"/>
      <c r="AJ27" s="264"/>
      <c r="AK27" s="264"/>
      <c r="AL27" s="264"/>
      <c r="AM27" s="264"/>
      <c r="AN27" s="264"/>
      <c r="AO27" s="264"/>
      <c r="AP27" s="264"/>
      <c r="AQ27" s="264"/>
      <c r="AR27" s="264"/>
      <c r="AS27" s="264"/>
      <c r="AT27" s="264"/>
    </row>
    <row r="28" spans="1:46" ht="30" customHeight="1">
      <c r="A28" s="230" t="str">
        <f>'申請書(様式第１号)'!$A$28</f>
        <v>スポーツ施設</v>
      </c>
      <c r="B28" s="120"/>
      <c r="C28" s="231"/>
      <c r="D28" s="101" t="s">
        <v>5</v>
      </c>
      <c r="E28" s="113" t="str">
        <f>IF('申請書(様式第１号)'!$E$28&lt;&gt;"",'申請書(様式第１号)'!$E$28,"")</f>
        <v/>
      </c>
      <c r="F28" s="113"/>
      <c r="G28" s="113"/>
      <c r="H28" s="113"/>
      <c r="I28" s="113"/>
      <c r="J28" s="113"/>
      <c r="K28" s="113"/>
      <c r="L28" s="113"/>
      <c r="M28" s="113"/>
      <c r="N28" s="113"/>
      <c r="O28" s="114" t="s">
        <v>154</v>
      </c>
      <c r="P28" s="115"/>
      <c r="Q28" s="111" t="str">
        <f>IF('申請書(様式第１号)'!$Q$28&lt;&gt;"",'申請書(様式第１号)'!$Q$28,"")</f>
        <v/>
      </c>
      <c r="R28" s="112"/>
      <c r="S28" s="263"/>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264"/>
      <c r="AT28" s="264"/>
    </row>
    <row r="29" spans="1:46" ht="30" customHeight="1">
      <c r="A29" s="248" t="str">
        <f>'申請書(様式第１号)'!$A$29</f>
        <v>交通費加算</v>
      </c>
      <c r="B29" s="120"/>
      <c r="C29" s="231"/>
      <c r="D29" s="59" t="str">
        <f>'申請書(様式第１号)'!$D$29</f>
        <v>□</v>
      </c>
      <c r="E29" s="19" t="s">
        <v>62</v>
      </c>
      <c r="F29" s="59" t="str">
        <f>'申請書(様式第１号)'!$F$29</f>
        <v>□</v>
      </c>
      <c r="G29" s="19" t="s">
        <v>63</v>
      </c>
      <c r="H29" s="123" t="str">
        <f>IF(AND($Q$27="高知市",$Q$28="高知市"),"(加算対象外です。「無」に☑をお願いします。)",IF(AND($D$29="☑",$F$29="☑"),"ERROR　
片方のみ☑してください","←「有」、｢無」どちらかに ☑をお願いします。"))</f>
        <v>←「有」、｢無」どちらかに ☑をお願いします。</v>
      </c>
      <c r="I29" s="123"/>
      <c r="J29" s="123"/>
      <c r="K29" s="124"/>
      <c r="L29" s="273" t="s">
        <v>158</v>
      </c>
      <c r="M29" s="273"/>
      <c r="N29" s="273"/>
      <c r="O29" s="121" t="str">
        <f>IF('申請書(様式第１号)'!$O$29&lt;&gt;"",'申請書(様式第１号)'!$O$29,"")</f>
        <v/>
      </c>
      <c r="P29" s="122"/>
      <c r="Q29" s="122"/>
      <c r="R29" s="94" t="s">
        <v>2</v>
      </c>
      <c r="S29" s="263"/>
      <c r="T29" s="264"/>
      <c r="U29" s="264"/>
      <c r="V29" s="264"/>
      <c r="W29" s="264"/>
      <c r="X29" s="264"/>
      <c r="Y29" s="264"/>
      <c r="Z29" s="264"/>
      <c r="AA29" s="264"/>
      <c r="AB29" s="264"/>
      <c r="AC29" s="264"/>
      <c r="AD29" s="264"/>
      <c r="AE29" s="264"/>
      <c r="AF29" s="264"/>
      <c r="AG29" s="264"/>
      <c r="AH29" s="264"/>
      <c r="AI29" s="264"/>
      <c r="AJ29" s="264"/>
      <c r="AK29" s="264"/>
      <c r="AL29" s="264"/>
      <c r="AM29" s="264"/>
      <c r="AN29" s="264"/>
      <c r="AO29" s="264"/>
      <c r="AP29" s="264"/>
      <c r="AQ29" s="264"/>
      <c r="AR29" s="264"/>
      <c r="AS29" s="264"/>
      <c r="AT29" s="264"/>
    </row>
    <row r="30" spans="1:46" ht="27" customHeight="1">
      <c r="A30" s="212" t="str">
        <f>'申請書(様式第１号)'!$A$32</f>
        <v>申請者
(もしくは
担当者)
連絡先</v>
      </c>
      <c r="B30" s="213"/>
      <c r="C30" s="214"/>
      <c r="D30" s="118" t="s">
        <v>12</v>
      </c>
      <c r="E30" s="119"/>
      <c r="F30" s="208" t="str">
        <f>IF('申請書(様式第１号)'!$F$32&lt;&gt;"",'申請書(様式第１号)'!$F$32,"")</f>
        <v/>
      </c>
      <c r="G30" s="208"/>
      <c r="H30" s="208"/>
      <c r="I30" s="208"/>
      <c r="J30" s="208"/>
      <c r="K30" s="208"/>
      <c r="L30" s="208"/>
      <c r="M30" s="208"/>
      <c r="N30" s="208"/>
      <c r="O30" s="208"/>
      <c r="P30" s="208"/>
      <c r="Q30" s="208"/>
      <c r="R30" s="209"/>
      <c r="S30" s="263"/>
      <c r="T30" s="264"/>
      <c r="U30" s="264"/>
      <c r="V30" s="264"/>
      <c r="W30" s="264"/>
      <c r="X30" s="264"/>
      <c r="Y30" s="264"/>
      <c r="Z30" s="264"/>
      <c r="AA30" s="264"/>
      <c r="AB30" s="264"/>
      <c r="AC30" s="264"/>
      <c r="AD30" s="264"/>
      <c r="AE30" s="264"/>
      <c r="AF30" s="264"/>
      <c r="AG30" s="264"/>
      <c r="AH30" s="264"/>
      <c r="AI30" s="264"/>
      <c r="AJ30" s="264"/>
      <c r="AK30" s="264"/>
      <c r="AL30" s="264"/>
      <c r="AM30" s="264"/>
      <c r="AN30" s="264"/>
      <c r="AO30" s="264"/>
      <c r="AP30" s="264"/>
      <c r="AQ30" s="264"/>
      <c r="AR30" s="264"/>
      <c r="AS30" s="264"/>
      <c r="AT30" s="264"/>
    </row>
    <row r="31" spans="1:46" ht="27" customHeight="1">
      <c r="A31" s="215"/>
      <c r="B31" s="216"/>
      <c r="C31" s="217"/>
      <c r="D31" s="241" t="s">
        <v>15</v>
      </c>
      <c r="E31" s="242"/>
      <c r="F31" s="243"/>
      <c r="G31" s="227" t="str">
        <f>IF('申請書(様式第１号)'!$G$33&lt;&gt;"",'申請書(様式第１号)'!$G$33,"")</f>
        <v/>
      </c>
      <c r="H31" s="228"/>
      <c r="I31" s="228"/>
      <c r="J31" s="228"/>
      <c r="K31" s="229"/>
      <c r="L31" s="210" t="str">
        <f>IF('申請書(様式第１号)'!$L$33&lt;&gt;"",'申請書(様式第１号)'!$L$33,"")</f>
        <v>＠</v>
      </c>
      <c r="M31" s="210"/>
      <c r="N31" s="210"/>
      <c r="O31" s="210"/>
      <c r="P31" s="210"/>
      <c r="Q31" s="210"/>
      <c r="R31" s="211"/>
      <c r="S31" s="263"/>
      <c r="T31" s="264"/>
      <c r="U31" s="264"/>
      <c r="V31" s="264"/>
      <c r="W31" s="264"/>
      <c r="X31" s="264"/>
      <c r="Y31" s="264"/>
      <c r="Z31" s="264"/>
      <c r="AA31" s="264"/>
      <c r="AB31" s="264"/>
      <c r="AC31" s="264"/>
      <c r="AD31" s="264"/>
      <c r="AE31" s="264"/>
      <c r="AF31" s="264"/>
      <c r="AG31" s="264"/>
      <c r="AH31" s="264"/>
      <c r="AI31" s="264"/>
      <c r="AJ31" s="264"/>
      <c r="AK31" s="264"/>
      <c r="AL31" s="264"/>
      <c r="AM31" s="264"/>
      <c r="AN31" s="264"/>
      <c r="AO31" s="264"/>
      <c r="AP31" s="264"/>
      <c r="AQ31" s="264"/>
      <c r="AR31" s="264"/>
      <c r="AS31" s="264"/>
      <c r="AT31" s="264"/>
    </row>
    <row r="32" spans="1:46" ht="27" customHeight="1">
      <c r="A32" s="262" t="s">
        <v>166</v>
      </c>
      <c r="B32" s="262"/>
      <c r="C32" s="262"/>
      <c r="D32" s="262"/>
      <c r="E32" s="262"/>
      <c r="F32" s="262"/>
      <c r="G32" s="262"/>
      <c r="H32" s="262"/>
      <c r="I32" s="262"/>
      <c r="J32" s="262"/>
      <c r="K32" s="262"/>
      <c r="L32" s="262"/>
      <c r="M32" s="262"/>
      <c r="N32" s="262"/>
      <c r="O32" s="262"/>
      <c r="P32" s="262"/>
      <c r="Q32" s="262"/>
      <c r="R32" s="262"/>
      <c r="S32" s="263"/>
      <c r="T32" s="264"/>
      <c r="U32" s="264"/>
      <c r="V32" s="264"/>
      <c r="W32" s="264"/>
      <c r="X32" s="264"/>
      <c r="Y32" s="264"/>
      <c r="Z32" s="264"/>
      <c r="AA32" s="264"/>
      <c r="AB32" s="264"/>
      <c r="AC32" s="264"/>
      <c r="AD32" s="264"/>
      <c r="AE32" s="264"/>
      <c r="AF32" s="264"/>
      <c r="AG32" s="264"/>
      <c r="AH32" s="264"/>
      <c r="AI32" s="264"/>
      <c r="AJ32" s="264"/>
      <c r="AK32" s="264"/>
      <c r="AL32" s="264"/>
      <c r="AM32" s="264"/>
      <c r="AN32" s="264"/>
      <c r="AO32" s="264"/>
      <c r="AP32" s="264"/>
      <c r="AQ32" s="264"/>
      <c r="AR32" s="264"/>
      <c r="AS32" s="264"/>
      <c r="AT32" s="264"/>
    </row>
    <row r="33" spans="19:46" ht="22.05" customHeight="1">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row>
    <row r="34" spans="19:46" ht="22.05" customHeight="1">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row>
    <row r="35" spans="19:46" ht="22.05" customHeight="1">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row>
    <row r="36" spans="19:46" ht="22.05" customHeight="1">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row>
    <row r="37" spans="19:46" ht="27" customHeight="1">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row>
    <row r="38" spans="19:46" ht="27" customHeight="1">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row>
    <row r="39" spans="19:46" ht="27" customHeight="1">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row>
    <row r="40" spans="19:46" ht="27" customHeight="1">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row>
    <row r="41" spans="19:46" ht="27" customHeight="1">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row>
    <row r="42" spans="19:46" ht="27" customHeight="1"/>
    <row r="43" spans="19:46" ht="27" customHeight="1"/>
    <row r="44" spans="19:46" ht="27" customHeight="1"/>
    <row r="45" spans="19:46" ht="27" customHeight="1"/>
    <row r="46" spans="19:46" ht="27" customHeight="1"/>
    <row r="47" spans="19:46" ht="27" customHeight="1"/>
    <row r="48" spans="19:46" ht="27" customHeight="1"/>
    <row r="49" ht="27" customHeight="1"/>
    <row r="50" ht="27" customHeight="1"/>
    <row r="51" ht="27" customHeight="1"/>
    <row r="52" ht="27" customHeight="1"/>
    <row r="53" ht="27" customHeight="1"/>
    <row r="54" ht="27" customHeight="1"/>
    <row r="55" ht="27" customHeight="1"/>
    <row r="56" ht="27" customHeight="1"/>
    <row r="57" ht="27" customHeight="1"/>
    <row r="58" ht="27" customHeight="1"/>
    <row r="59" ht="27" customHeight="1"/>
    <row r="60" ht="27" customHeight="1"/>
    <row r="61" ht="27" customHeight="1"/>
    <row r="62" ht="27" customHeight="1"/>
    <row r="63" ht="27" customHeight="1"/>
    <row r="64" ht="27" customHeight="1"/>
    <row r="65" ht="27" customHeight="1"/>
    <row r="66" ht="27" customHeight="1"/>
    <row r="67" ht="27" customHeight="1"/>
    <row r="68" ht="27" customHeight="1"/>
    <row r="69" ht="27" customHeight="1"/>
    <row r="70" ht="27" customHeight="1"/>
    <row r="71" ht="27" customHeight="1"/>
    <row r="72" ht="27" customHeight="1"/>
    <row r="73" ht="27" customHeight="1"/>
    <row r="74" ht="27" customHeight="1"/>
    <row r="75" ht="27" customHeight="1"/>
    <row r="76" ht="27" customHeight="1"/>
    <row r="77" ht="27" customHeight="1"/>
    <row r="78" ht="27" customHeight="1"/>
    <row r="79" ht="27" customHeight="1"/>
    <row r="80" ht="27" customHeight="1"/>
    <row r="81" ht="27" customHeight="1"/>
    <row r="82" ht="27" customHeight="1"/>
    <row r="83" ht="27" customHeight="1"/>
    <row r="84" ht="27" customHeight="1"/>
    <row r="85" ht="27" customHeight="1"/>
    <row r="86" ht="27" customHeight="1"/>
    <row r="87" ht="27" customHeight="1"/>
    <row r="88" ht="27" customHeight="1"/>
    <row r="89" ht="27" customHeight="1"/>
    <row r="90" ht="27" customHeight="1"/>
    <row r="91" ht="27" customHeight="1"/>
    <row r="92" ht="27" customHeight="1"/>
    <row r="93" ht="27" customHeight="1"/>
    <row r="94" ht="27" customHeight="1"/>
    <row r="95" ht="27" customHeight="1"/>
    <row r="96" ht="27" customHeight="1"/>
    <row r="97" ht="27" customHeight="1"/>
    <row r="98" ht="27" customHeight="1"/>
    <row r="99" ht="27" customHeight="1"/>
    <row r="100" ht="27" customHeight="1"/>
    <row r="101" ht="27" customHeight="1"/>
    <row r="102" ht="27" customHeight="1"/>
    <row r="103" ht="27" customHeight="1"/>
    <row r="104" ht="27" customHeight="1"/>
    <row r="105" ht="27" customHeight="1"/>
    <row r="106" ht="27" customHeight="1"/>
    <row r="107" ht="27" customHeight="1"/>
    <row r="108" ht="27" customHeight="1"/>
    <row r="109" ht="27" customHeight="1"/>
    <row r="110" ht="27" customHeight="1"/>
  </sheetData>
  <sheetProtection selectLockedCells="1" selectUnlockedCells="1"/>
  <mergeCells count="87">
    <mergeCell ref="AB6:AC6"/>
    <mergeCell ref="K2:L2"/>
    <mergeCell ref="Y4:Z4"/>
    <mergeCell ref="B6:Q6"/>
    <mergeCell ref="X6:Y6"/>
    <mergeCell ref="Z6:AA6"/>
    <mergeCell ref="X7:Y7"/>
    <mergeCell ref="Z7:AA7"/>
    <mergeCell ref="AB7:AC7"/>
    <mergeCell ref="AD7:AG7"/>
    <mergeCell ref="AH7:AJ7"/>
    <mergeCell ref="AH8:AJ8"/>
    <mergeCell ref="H9:I10"/>
    <mergeCell ref="K9:R9"/>
    <mergeCell ref="X9:Y9"/>
    <mergeCell ref="Z9:AA9"/>
    <mergeCell ref="AD9:AG9"/>
    <mergeCell ref="AH9:AI9"/>
    <mergeCell ref="J10:R10"/>
    <mergeCell ref="X10:Y10"/>
    <mergeCell ref="Z10:AA10"/>
    <mergeCell ref="G8:H8"/>
    <mergeCell ref="X8:Y8"/>
    <mergeCell ref="Z8:AA8"/>
    <mergeCell ref="AB8:AC8"/>
    <mergeCell ref="AD8:AG8"/>
    <mergeCell ref="AD10:AF12"/>
    <mergeCell ref="AG10:AI12"/>
    <mergeCell ref="H11:I12"/>
    <mergeCell ref="J11:Q12"/>
    <mergeCell ref="R11:R14"/>
    <mergeCell ref="X11:Y11"/>
    <mergeCell ref="Z11:AA11"/>
    <mergeCell ref="H13:I14"/>
    <mergeCell ref="K13:Q13"/>
    <mergeCell ref="V13:X13"/>
    <mergeCell ref="Y13:AA14"/>
    <mergeCell ref="K14:Q14"/>
    <mergeCell ref="V14:X14"/>
    <mergeCell ref="A16:R16"/>
    <mergeCell ref="S16:AT20"/>
    <mergeCell ref="A17:A19"/>
    <mergeCell ref="B17:Q17"/>
    <mergeCell ref="R17:R19"/>
    <mergeCell ref="B18:E18"/>
    <mergeCell ref="F18:I18"/>
    <mergeCell ref="A21:R21"/>
    <mergeCell ref="I22:J22"/>
    <mergeCell ref="A23:C23"/>
    <mergeCell ref="K18:L19"/>
    <mergeCell ref="M18:P19"/>
    <mergeCell ref="Q18:Q19"/>
    <mergeCell ref="B19:E19"/>
    <mergeCell ref="F19:I19"/>
    <mergeCell ref="A20:R20"/>
    <mergeCell ref="A25:C25"/>
    <mergeCell ref="D25:F25"/>
    <mergeCell ref="G25:H25"/>
    <mergeCell ref="A26:C26"/>
    <mergeCell ref="E26:F26"/>
    <mergeCell ref="G26:R26"/>
    <mergeCell ref="A27:C27"/>
    <mergeCell ref="E27:N27"/>
    <mergeCell ref="O27:P27"/>
    <mergeCell ref="Q27:R27"/>
    <mergeCell ref="L29:N29"/>
    <mergeCell ref="O29:Q29"/>
    <mergeCell ref="A28:C28"/>
    <mergeCell ref="E28:N28"/>
    <mergeCell ref="O28:P28"/>
    <mergeCell ref="Q28:R28"/>
    <mergeCell ref="A32:R32"/>
    <mergeCell ref="S23:AT23"/>
    <mergeCell ref="S24:AT32"/>
    <mergeCell ref="V15:X15"/>
    <mergeCell ref="A24:C24"/>
    <mergeCell ref="D23:F23"/>
    <mergeCell ref="G23:I23"/>
    <mergeCell ref="J23:R23"/>
    <mergeCell ref="L31:R31"/>
    <mergeCell ref="A30:C31"/>
    <mergeCell ref="D30:E30"/>
    <mergeCell ref="F30:R30"/>
    <mergeCell ref="D31:F31"/>
    <mergeCell ref="G31:K31"/>
    <mergeCell ref="A29:C29"/>
    <mergeCell ref="H29:K29"/>
  </mergeCells>
  <phoneticPr fontId="2"/>
  <conditionalFormatting sqref="H29">
    <cfRule type="containsText" dxfId="3" priority="1" operator="containsText" text="ERROR">
      <formula>NOT(ISERROR(SEARCH("ERROR",H29)))</formula>
    </cfRule>
    <cfRule type="containsText" dxfId="2" priority="2" operator="containsText" text="加算対象外">
      <formula>NOT(ISERROR(SEARCH("加算対象外",H29)))</formula>
    </cfRule>
  </conditionalFormatting>
  <dataValidations count="1">
    <dataValidation type="list" allowBlank="1" showInputMessage="1" showErrorMessage="1" sqref="D23:F23" xr:uid="{107FFA92-D13E-4721-80ED-D2E30A04F88E}">
      <formula1>"　,減額,増額,日程変更,合宿中止,取下げ,その他"</formula1>
    </dataValidation>
  </dataValidations>
  <printOptions horizontalCentered="1"/>
  <pageMargins left="0.51181102362204722" right="0.51181102362204722" top="0.59055118110236227" bottom="0.59055118110236227" header="0.19685039370078741" footer="0.19685039370078741"/>
  <pageSetup paperSize="9" scale="92" orientation="portrait" blackAndWhite="1" r:id="rId1"/>
  <headerFooter>
    <oddFooter>&amp;C&amp;6公益財団法人高知県観光コンベンション協会</oddFooter>
  </headerFooter>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77CBA665-9C70-45EB-B359-91C8E3450A5A}">
          <x14:formula1>
            <xm:f>リスト用!$H$3:$H$4</xm:f>
          </x14:formula1>
          <xm:sqref>D29 F29</xm:sqref>
        </x14:dataValidation>
        <x14:dataValidation type="list" allowBlank="1" showInputMessage="1" showErrorMessage="1" xr:uid="{27AD6B77-E9CB-4709-9EC1-4AD9C238FAE4}">
          <x14:formula1>
            <xm:f>リスト用!$C$3:$C$33</xm:f>
          </x14:formula1>
          <xm:sqref>Q2</xm:sqref>
        </x14:dataValidation>
        <x14:dataValidation type="list" allowBlank="1" showInputMessage="1" showErrorMessage="1" xr:uid="{2446D1C0-57B3-44BC-BE36-7E4FA8F2FF2E}">
          <x14:formula1>
            <xm:f>リスト用!$A$3:$A$4</xm:f>
          </x14:formula1>
          <xm:sqref>M2</xm:sqref>
        </x14:dataValidation>
        <x14:dataValidation type="list" allowBlank="1" showInputMessage="1" showErrorMessage="1" xr:uid="{01A1902E-E1DA-42B3-A89D-1CBFAD27B492}">
          <x14:formula1>
            <xm:f>リスト用!$B$3:$B$14</xm:f>
          </x14:formula1>
          <xm:sqref>O2</xm:sqref>
        </x14:dataValidation>
        <x14:dataValidation type="list" allowBlank="1" showInputMessage="1" xr:uid="{35CE0DC7-FC28-4313-897E-E176476BCD95}">
          <x14:formula1>
            <xm:f>リスト用!$A$3:$A$4</xm:f>
          </x14:formula1>
          <xm:sqref>E24 G24 I24 M24 O24 Q24</xm:sqref>
        </x14:dataValidation>
        <x14:dataValidation type="list" allowBlank="1" showInputMessage="1" xr:uid="{1C9DEB30-4B35-4F8D-8E0B-6D7E03F845BA}">
          <x14:formula1>
            <xm:f>リスト用!$I$3:$I$36</xm:f>
          </x14:formula1>
          <xm:sqref>Q27:R27 Q28:R28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01A1B-232A-4E54-B677-1EAAE7F1EED5}">
  <sheetPr>
    <tabColor rgb="FFFFC000"/>
  </sheetPr>
  <dimension ref="A1:AT118"/>
  <sheetViews>
    <sheetView view="pageBreakPreview" zoomScaleNormal="100" zoomScaleSheetLayoutView="100" workbookViewId="0"/>
  </sheetViews>
  <sheetFormatPr defaultColWidth="4.69921875" defaultRowHeight="22.05" customHeight="1"/>
  <cols>
    <col min="1" max="5" width="4.69921875" style="1"/>
    <col min="6" max="6" width="4.69921875" style="1" customWidth="1"/>
    <col min="7" max="16384" width="4.69921875" style="1"/>
  </cols>
  <sheetData>
    <row r="1" spans="1:46" ht="22.05" customHeight="1">
      <c r="A1" s="9" t="s">
        <v>42</v>
      </c>
      <c r="B1" s="9"/>
      <c r="C1" s="9"/>
      <c r="D1" s="9"/>
      <c r="E1" s="9"/>
      <c r="F1" s="9"/>
      <c r="G1" s="9"/>
      <c r="H1" s="9"/>
      <c r="I1" s="9"/>
      <c r="J1" s="9"/>
      <c r="K1" s="9"/>
      <c r="L1" s="9"/>
      <c r="M1" s="9"/>
      <c r="N1" s="9"/>
      <c r="O1" s="9"/>
      <c r="P1" s="9"/>
      <c r="Q1" s="9"/>
      <c r="R1" s="9"/>
    </row>
    <row r="2" spans="1:46" ht="27" customHeight="1">
      <c r="A2" s="9"/>
      <c r="B2" s="9"/>
      <c r="C2" s="9"/>
      <c r="D2" s="9"/>
      <c r="E2" s="9"/>
      <c r="F2" s="9"/>
      <c r="G2" s="9"/>
      <c r="H2" s="9"/>
      <c r="I2" s="9"/>
      <c r="J2" s="9"/>
      <c r="K2" s="147" t="s">
        <v>58</v>
      </c>
      <c r="L2" s="147"/>
      <c r="M2" s="33"/>
      <c r="N2" s="18" t="s">
        <v>59</v>
      </c>
      <c r="O2" s="33"/>
      <c r="P2" s="18" t="s">
        <v>60</v>
      </c>
      <c r="Q2" s="33"/>
      <c r="R2" s="18" t="s">
        <v>61</v>
      </c>
      <c r="T2" s="1" t="s">
        <v>75</v>
      </c>
    </row>
    <row r="3" spans="1:46" ht="15" customHeight="1">
      <c r="A3" s="9"/>
      <c r="B3" s="9"/>
      <c r="C3" s="9"/>
      <c r="D3" s="9"/>
      <c r="E3" s="9"/>
      <c r="F3" s="9"/>
      <c r="G3" s="9"/>
      <c r="H3" s="9"/>
      <c r="I3" s="9"/>
      <c r="J3" s="9"/>
      <c r="K3" s="9"/>
      <c r="L3" s="9"/>
      <c r="M3" s="9"/>
      <c r="N3" s="9"/>
      <c r="O3" s="9"/>
      <c r="P3" s="9"/>
      <c r="Q3" s="9"/>
      <c r="R3" s="9"/>
      <c r="V3" s="1" t="s">
        <v>74</v>
      </c>
      <c r="Y3" s="29" t="s">
        <v>76</v>
      </c>
      <c r="AB3" s="1" t="s">
        <v>82</v>
      </c>
    </row>
    <row r="4" spans="1:46" ht="22.05" customHeight="1">
      <c r="A4" s="9" t="s">
        <v>0</v>
      </c>
      <c r="B4" s="9"/>
      <c r="C4" s="9"/>
      <c r="D4" s="9"/>
      <c r="E4" s="9"/>
      <c r="F4" s="9"/>
      <c r="G4" s="9"/>
      <c r="H4" s="9"/>
      <c r="I4" s="9"/>
      <c r="J4" s="9"/>
      <c r="K4" s="9"/>
      <c r="L4" s="9"/>
      <c r="M4" s="9"/>
      <c r="N4" s="9"/>
      <c r="O4" s="9"/>
      <c r="P4" s="9"/>
      <c r="Q4" s="9"/>
      <c r="R4" s="9"/>
      <c r="V4" s="29" t="str">
        <f>$D$24</f>
        <v/>
      </c>
      <c r="Y4" s="180" t="e" cm="1">
        <f t="array" ref="Y4">_xlfn.IFS(OR($V$4=リスト用!$E$3,$V$4=リスト用!$E$4),"1,000,000",OR($V$4=リスト用!$E$5,$V$4=リスト用!$E$6),"500,000",OR($V$4=リスト用!$E$7),"300,000")</f>
        <v>#N/A</v>
      </c>
      <c r="Z4" s="180"/>
      <c r="AB4" s="1" t="e" cm="1">
        <f t="array" ref="AB4">_xlfn.IFS(OR($V$4="日本代表チーム",$V$4="国外代表チーム",$V$4="学生チーム"),"200",OR($V$4="トップリーグチーム",$V$4="社会人チーム"),"300")</f>
        <v>#N/A</v>
      </c>
      <c r="AC4" s="29" t="e">
        <f>IF($E$26-$AB$4&gt;=0,"正","負")</f>
        <v>#N/A</v>
      </c>
    </row>
    <row r="5" spans="1:46" ht="15" customHeight="1"/>
    <row r="6" spans="1:46" ht="22.05" customHeight="1">
      <c r="B6" s="149" t="str">
        <f>""&amp;リスト用!$A$6&amp;"高知県スポーツ合宿支援事業助成金実績報告書"</f>
        <v>令和８年度高知県スポーツ合宿支援事業助成金実績報告書</v>
      </c>
      <c r="C6" s="149"/>
      <c r="D6" s="149"/>
      <c r="E6" s="149"/>
      <c r="F6" s="149"/>
      <c r="G6" s="149"/>
      <c r="H6" s="149"/>
      <c r="I6" s="149"/>
      <c r="J6" s="149"/>
      <c r="K6" s="149"/>
      <c r="L6" s="149"/>
      <c r="M6" s="149"/>
      <c r="N6" s="149"/>
      <c r="O6" s="149"/>
      <c r="P6" s="149"/>
      <c r="Q6" s="149"/>
      <c r="X6" s="132">
        <v>1000</v>
      </c>
      <c r="Y6" s="132"/>
      <c r="Z6" s="132">
        <v>2000</v>
      </c>
      <c r="AA6" s="132"/>
      <c r="AB6" s="132">
        <v>5000</v>
      </c>
      <c r="AC6" s="132"/>
    </row>
    <row r="7" spans="1:46" ht="15" customHeight="1">
      <c r="V7" s="1" t="str">
        <f>リスト用!$E$3</f>
        <v>日本代表チーム</v>
      </c>
      <c r="X7" s="133"/>
      <c r="Y7" s="133"/>
      <c r="Z7" s="133"/>
      <c r="AA7" s="133"/>
      <c r="AB7" s="133" t="str" cm="1">
        <f t="array" ref="AB7">_xlfn.IFS($V$4=$V7,(IF($E$26&gt;=200,200,$E$26)),OR($V$4&lt;&gt;$V7,$V$4&lt;&gt;$V8),"")</f>
        <v/>
      </c>
      <c r="AC7" s="133"/>
      <c r="AD7" s="193" t="s">
        <v>83</v>
      </c>
      <c r="AE7" s="193"/>
      <c r="AF7" s="193"/>
      <c r="AG7" s="193"/>
      <c r="AH7" s="194">
        <f>(SUM($X$7:$Y$11)*$X$6)+(SUM($Z$7:$AA$11)*$Z$6)+(SUM($AB$7:$AC$11)*$AB$6)</f>
        <v>0</v>
      </c>
      <c r="AI7" s="194"/>
      <c r="AJ7" s="194"/>
    </row>
    <row r="8" spans="1:46" ht="15" customHeight="1" thickBot="1">
      <c r="G8" s="148"/>
      <c r="H8" s="148"/>
      <c r="I8" s="4" t="str">
        <f>'申請書(様式第１号)'!$I$8</f>
        <v>　本届の記載内容に不備・虚偽はなく、要綱等を遵守します。</v>
      </c>
      <c r="V8" s="1" t="str">
        <f>リスト用!$E$4</f>
        <v>国外代表チーム</v>
      </c>
      <c r="X8" s="133"/>
      <c r="Y8" s="133"/>
      <c r="Z8" s="133"/>
      <c r="AA8" s="133"/>
      <c r="AB8" s="133" t="str" cm="1">
        <f t="array" ref="AB8">_xlfn.IFS($V$4=$V8,(IF($E$26&gt;=200,200,$E$26)),OR($V$4&lt;&gt;$V8,$V$4&lt;&gt;$V9),"")</f>
        <v/>
      </c>
      <c r="AC8" s="133"/>
      <c r="AD8" s="193" t="s">
        <v>97</v>
      </c>
      <c r="AE8" s="193"/>
      <c r="AF8" s="193"/>
      <c r="AG8" s="193"/>
      <c r="AH8" s="194" cm="1">
        <f t="array" ref="AH8">_xlfn.IFS(OR(AND($Q$27="高知市",$Q$28="高知市"),OR($D$29="□",F29="☑")),0,AND($D$29="☑",$O$29&lt;&gt;""),MIN(ROUNDDOWN($O$29/2,-3),50000))</f>
        <v>0</v>
      </c>
      <c r="AI8" s="194"/>
      <c r="AJ8" s="194"/>
    </row>
    <row r="9" spans="1:46" ht="30" customHeight="1">
      <c r="H9" s="162" t="str">
        <f>'申請書(様式第１号)'!$H$9</f>
        <v>申請団体
所在地</v>
      </c>
      <c r="I9" s="163"/>
      <c r="J9" s="88" t="str">
        <f>'申請書(様式第１号)'!$J$9</f>
        <v>〒</v>
      </c>
      <c r="K9" s="282" t="str">
        <f>IF('申請書(様式第１号)'!$K$9&lt;&gt;"",'申請書(様式第１号)'!$K$9,"")</f>
        <v/>
      </c>
      <c r="L9" s="282"/>
      <c r="M9" s="282"/>
      <c r="N9" s="282"/>
      <c r="O9" s="282"/>
      <c r="P9" s="282"/>
      <c r="Q9" s="282"/>
      <c r="R9" s="283"/>
      <c r="V9" s="1" t="str">
        <f>リスト用!$E$5</f>
        <v>トップリーグチーム</v>
      </c>
      <c r="X9" s="133" t="str" cm="1">
        <f t="array" ref="X9">_xlfn.IFS($V$4=$V9,(IF($E$26&gt;=100,100,$E$26)),OR($V$4&lt;&gt;$V9,$V$4&lt;&gt;$V10),"")</f>
        <v/>
      </c>
      <c r="Y9" s="133"/>
      <c r="Z9" s="133" t="str" cm="1">
        <f t="array" ref="Z9">_xlfn.IFS($V$4=$V9,(IF($AC$4="正",$AB$4-$X9,$E$26-$X9)),OR($V$4&lt;&gt;$V9,$V$4&lt;&gt;$V10),"")</f>
        <v/>
      </c>
      <c r="AA9" s="133"/>
      <c r="AB9" s="32"/>
      <c r="AC9" s="32"/>
      <c r="AD9" s="134" t="s">
        <v>85</v>
      </c>
      <c r="AE9" s="134"/>
      <c r="AF9" s="134"/>
      <c r="AG9" s="134"/>
      <c r="AH9" s="200">
        <f>IF($F$29="□",SUM($AH$7:$AI$8),$AH$7)</f>
        <v>0</v>
      </c>
      <c r="AI9" s="200"/>
      <c r="AJ9" s="67"/>
    </row>
    <row r="10" spans="1:46" ht="30" customHeight="1">
      <c r="H10" s="160"/>
      <c r="I10" s="161"/>
      <c r="J10" s="277" t="str">
        <f>IF('申請書(様式第１号)'!$J$10&lt;&gt;"",'申請書(様式第１号)'!$J$10,"")</f>
        <v/>
      </c>
      <c r="K10" s="278"/>
      <c r="L10" s="278"/>
      <c r="M10" s="278"/>
      <c r="N10" s="278"/>
      <c r="O10" s="278"/>
      <c r="P10" s="278"/>
      <c r="Q10" s="278"/>
      <c r="R10" s="284"/>
      <c r="V10" s="1" t="str">
        <f>リスト用!$E$6</f>
        <v>社会人チーム</v>
      </c>
      <c r="X10" s="133" t="str" cm="1">
        <f t="array" ref="X10">_xlfn.IFS($V$4=$V10,(IF($E$26&gt;=100,100,$E$26)),OR($V$4&lt;&gt;$V10,$V$4&lt;&gt;$V11),"")</f>
        <v/>
      </c>
      <c r="Y10" s="133"/>
      <c r="Z10" s="133" t="str" cm="1">
        <f t="array" ref="Z10">_xlfn.IFS($V$4=$V10,(IF($AC$4="正",$AB$4-$X10,$E$26-$X10)),OR($V$4&lt;&gt;$V10,$V$4&lt;&gt;$V11),"")</f>
        <v/>
      </c>
      <c r="AA10" s="133"/>
      <c r="AB10" s="32"/>
      <c r="AC10" s="32"/>
      <c r="AD10" s="135" t="s">
        <v>84</v>
      </c>
      <c r="AE10" s="135"/>
      <c r="AF10" s="135"/>
      <c r="AG10" s="138">
        <f>IF($E$35="☑",MIN($AH$9,$F$32),MIN($AH$9,$J$35))</f>
        <v>0</v>
      </c>
      <c r="AH10" s="138"/>
      <c r="AI10" s="138"/>
      <c r="AJ10" s="65"/>
    </row>
    <row r="11" spans="1:46" ht="30" customHeight="1">
      <c r="H11" s="158" t="str">
        <f>'申請書(様式第１号)'!$H$11</f>
        <v>申請
団体名</v>
      </c>
      <c r="I11" s="159"/>
      <c r="J11" s="274" t="str">
        <f>IF('申請書(様式第１号)'!$J$11&lt;&gt;"",'申請書(様式第１号)'!$J$11,"")</f>
        <v/>
      </c>
      <c r="K11" s="275"/>
      <c r="L11" s="275"/>
      <c r="M11" s="275"/>
      <c r="N11" s="275"/>
      <c r="O11" s="275"/>
      <c r="P11" s="275"/>
      <c r="Q11" s="276"/>
      <c r="R11" s="177" t="s">
        <v>9</v>
      </c>
      <c r="V11" s="1" t="str">
        <f>リスト用!$E$7</f>
        <v>学生チーム</v>
      </c>
      <c r="X11" s="133" t="str" cm="1">
        <f t="array" ref="X11">_xlfn.IFS($V$4=$V11,(IF($E$26&gt;=100,100,$E$26)),OR($V$4&lt;&gt;$V11,$V$4&lt;&gt;$T29),"")</f>
        <v/>
      </c>
      <c r="Y11" s="133"/>
      <c r="Z11" s="133" t="str" cm="1">
        <f t="array" ref="Z11">_xlfn.IFS($V$4=$V11,(IF($AC$4="正",$AB$4-$X11,$E$26-$X11)),OR($V$4&lt;&gt;$V11,$V$4&lt;&gt;$T29),"")</f>
        <v/>
      </c>
      <c r="AA11" s="133"/>
      <c r="AB11" s="32"/>
      <c r="AC11" s="32"/>
      <c r="AD11" s="136"/>
      <c r="AE11" s="136"/>
      <c r="AF11" s="136"/>
      <c r="AG11" s="139"/>
      <c r="AH11" s="139"/>
      <c r="AI11" s="139"/>
    </row>
    <row r="12" spans="1:46" ht="30" customHeight="1">
      <c r="H12" s="160"/>
      <c r="I12" s="161"/>
      <c r="J12" s="277"/>
      <c r="K12" s="278"/>
      <c r="L12" s="278"/>
      <c r="M12" s="278"/>
      <c r="N12" s="278"/>
      <c r="O12" s="278"/>
      <c r="P12" s="278"/>
      <c r="Q12" s="279"/>
      <c r="R12" s="178"/>
      <c r="V12" s="1">
        <f>IF($E$35=TRUE,MIN($I$18,$F$32),(MIN($I$18,$K$35)))</f>
        <v>0</v>
      </c>
      <c r="AD12" s="137"/>
      <c r="AE12" s="137"/>
      <c r="AF12" s="137"/>
      <c r="AG12" s="140"/>
      <c r="AH12" s="140"/>
      <c r="AI12" s="140"/>
    </row>
    <row r="13" spans="1:46" ht="30" customHeight="1">
      <c r="H13" s="141" t="str">
        <f>'申請書(様式第１号)'!$H$13</f>
        <v>申請団体
代表者
(職・氏名)</v>
      </c>
      <c r="I13" s="142"/>
      <c r="J13" s="102" t="str">
        <f>'申請書(様式第１号)'!$J$13</f>
        <v>職：</v>
      </c>
      <c r="K13" s="280" t="str">
        <f>IF('申請書(様式第１号)'!$K$13&lt;&gt;"",'申請書(様式第１号)'!$K$13,"")</f>
        <v/>
      </c>
      <c r="L13" s="280"/>
      <c r="M13" s="280"/>
      <c r="N13" s="280"/>
      <c r="O13" s="280"/>
      <c r="P13" s="280"/>
      <c r="Q13" s="280"/>
      <c r="R13" s="178"/>
      <c r="V13" s="192">
        <f>DATE($E$23+2018,$G$23,$I$23)</f>
        <v>43069</v>
      </c>
      <c r="W13" s="192"/>
      <c r="X13" s="192"/>
      <c r="Y13" s="180">
        <f>_xlfn.DAYS(IF(AND($O$23=3,$Q$23-15&gt;0),DATE($M$23+2018,3,16),$V$14),$V$13)</f>
        <v>0</v>
      </c>
      <c r="Z13" s="180"/>
      <c r="AA13" s="180"/>
    </row>
    <row r="14" spans="1:46" ht="30" customHeight="1" thickBot="1">
      <c r="A14" s="3"/>
      <c r="B14" s="3"/>
      <c r="H14" s="143"/>
      <c r="I14" s="144"/>
      <c r="J14" s="27" t="str">
        <f>'申請書(様式第１号)'!$J$14</f>
        <v>氏名：</v>
      </c>
      <c r="K14" s="281" t="str">
        <f>IF('申請書(様式第１号)'!$K$14&lt;&gt;"",'申請書(様式第１号)'!$K$14,"")</f>
        <v/>
      </c>
      <c r="L14" s="281"/>
      <c r="M14" s="281"/>
      <c r="N14" s="281"/>
      <c r="O14" s="281"/>
      <c r="P14" s="281"/>
      <c r="Q14" s="281"/>
      <c r="R14" s="179"/>
      <c r="V14" s="192">
        <f>DATE($M$23+2018,$O$23,$Q$23)</f>
        <v>43069</v>
      </c>
      <c r="W14" s="192"/>
      <c r="X14" s="192"/>
      <c r="Y14" s="180"/>
      <c r="Z14" s="180"/>
      <c r="AA14" s="180"/>
    </row>
    <row r="15" spans="1:46" ht="25.95" customHeight="1">
      <c r="A15" s="3"/>
      <c r="B15" s="3"/>
      <c r="H15" s="6"/>
      <c r="I15" s="6"/>
      <c r="J15" s="96"/>
      <c r="K15" s="13"/>
      <c r="L15" s="13"/>
      <c r="M15" s="13"/>
      <c r="N15" s="13"/>
      <c r="O15" s="13"/>
      <c r="P15" s="13"/>
      <c r="Q15" s="13"/>
      <c r="R15" s="97"/>
    </row>
    <row r="16" spans="1:46" ht="15" customHeight="1" thickBot="1">
      <c r="A16" s="176"/>
      <c r="B16" s="176"/>
      <c r="C16" s="176"/>
      <c r="D16" s="176"/>
      <c r="E16" s="176"/>
      <c r="F16" s="176"/>
      <c r="G16" s="176"/>
      <c r="H16" s="176"/>
      <c r="I16" s="176"/>
      <c r="J16" s="176"/>
      <c r="K16" s="176"/>
      <c r="L16" s="176"/>
      <c r="M16" s="176"/>
      <c r="N16" s="176"/>
      <c r="O16" s="176"/>
      <c r="P16" s="176"/>
      <c r="Q16" s="176"/>
      <c r="R16" s="176"/>
      <c r="S16" s="117" t="s">
        <v>157</v>
      </c>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117"/>
    </row>
    <row r="17" spans="1:46" ht="19.95" customHeight="1" thickTop="1" thickBot="1">
      <c r="A17" s="181"/>
      <c r="B17" s="167" t="s">
        <v>167</v>
      </c>
      <c r="C17" s="168"/>
      <c r="D17" s="168"/>
      <c r="E17" s="168"/>
      <c r="F17" s="168"/>
      <c r="G17" s="168"/>
      <c r="H17" s="168"/>
      <c r="I17" s="168"/>
      <c r="J17" s="168"/>
      <c r="K17" s="168"/>
      <c r="L17" s="168"/>
      <c r="M17" s="168"/>
      <c r="N17" s="168"/>
      <c r="O17" s="168"/>
      <c r="P17" s="168"/>
      <c r="Q17" s="169"/>
      <c r="R17" s="182"/>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117"/>
    </row>
    <row r="18" spans="1:46" ht="28.05" customHeight="1" thickTop="1">
      <c r="A18" s="181"/>
      <c r="B18" s="185" t="s">
        <v>13</v>
      </c>
      <c r="C18" s="186"/>
      <c r="D18" s="186"/>
      <c r="E18" s="186"/>
      <c r="F18" s="187" t="str">
        <f>IF($AH$7&gt;0,$AH$7,"")</f>
        <v/>
      </c>
      <c r="G18" s="187"/>
      <c r="H18" s="187"/>
      <c r="I18" s="187"/>
      <c r="J18" s="12" t="s">
        <v>2</v>
      </c>
      <c r="K18" s="172" t="s">
        <v>14</v>
      </c>
      <c r="L18" s="173"/>
      <c r="M18" s="183" t="str">
        <f>IF(SUM(F18:I19)&gt;0,SUM(F18:I19),"")</f>
        <v/>
      </c>
      <c r="N18" s="183"/>
      <c r="O18" s="183"/>
      <c r="P18" s="183"/>
      <c r="Q18" s="170" t="s">
        <v>2</v>
      </c>
      <c r="R18" s="182"/>
      <c r="S18" s="117"/>
      <c r="T18" s="117"/>
      <c r="U18" s="117"/>
      <c r="V18" s="117"/>
      <c r="W18" s="117"/>
      <c r="X18" s="117"/>
      <c r="Y18" s="117"/>
      <c r="Z18" s="117"/>
      <c r="AA18" s="117"/>
      <c r="AB18" s="117"/>
      <c r="AC18" s="117"/>
      <c r="AD18" s="117"/>
      <c r="AE18" s="117"/>
      <c r="AF18" s="117"/>
      <c r="AG18" s="117"/>
      <c r="AH18" s="117"/>
      <c r="AI18" s="117"/>
      <c r="AJ18" s="117"/>
      <c r="AK18" s="117"/>
      <c r="AL18" s="117"/>
      <c r="AM18" s="117"/>
      <c r="AN18" s="117"/>
      <c r="AO18" s="117"/>
      <c r="AP18" s="117"/>
      <c r="AQ18" s="117"/>
      <c r="AR18" s="117"/>
      <c r="AS18" s="117"/>
      <c r="AT18" s="117"/>
    </row>
    <row r="19" spans="1:46" ht="28.05" customHeight="1" thickBot="1">
      <c r="A19" s="181"/>
      <c r="B19" s="188" t="s">
        <v>97</v>
      </c>
      <c r="C19" s="189"/>
      <c r="D19" s="189"/>
      <c r="E19" s="189"/>
      <c r="F19" s="190" t="str">
        <f>IF($E$23="","",IF($F$29="☑",0,$AH$8))</f>
        <v/>
      </c>
      <c r="G19" s="190"/>
      <c r="H19" s="190"/>
      <c r="I19" s="190"/>
      <c r="J19" s="68" t="s">
        <v>2</v>
      </c>
      <c r="K19" s="174"/>
      <c r="L19" s="175"/>
      <c r="M19" s="184"/>
      <c r="N19" s="184"/>
      <c r="O19" s="184"/>
      <c r="P19" s="184"/>
      <c r="Q19" s="171"/>
      <c r="R19" s="182"/>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17"/>
      <c r="AQ19" s="117"/>
      <c r="AR19" s="117"/>
      <c r="AS19" s="117"/>
      <c r="AT19" s="117"/>
    </row>
    <row r="20" spans="1:46" ht="15" customHeight="1">
      <c r="A20" s="180"/>
      <c r="B20" s="180"/>
      <c r="C20" s="180"/>
      <c r="D20" s="180"/>
      <c r="E20" s="180"/>
      <c r="F20" s="180"/>
      <c r="G20" s="180"/>
      <c r="H20" s="180"/>
      <c r="I20" s="180"/>
      <c r="J20" s="180"/>
      <c r="K20" s="180"/>
      <c r="L20" s="180"/>
      <c r="M20" s="180"/>
      <c r="N20" s="180"/>
      <c r="O20" s="180"/>
      <c r="P20" s="180"/>
      <c r="Q20" s="180"/>
      <c r="R20" s="180"/>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row>
    <row r="21" spans="1:46" ht="22.05" customHeight="1">
      <c r="A21" s="150" t="str">
        <f>""&amp;リスト用!$A$6&amp;"高知県スポーツ合宿支援事業助成金交付要綱第５条に基づき、下記の内容で申請します。"</f>
        <v>令和８年度高知県スポーツ合宿支援事業助成金交付要綱第５条に基づき、下記の内容で申請します。</v>
      </c>
      <c r="B21" s="150"/>
      <c r="C21" s="150"/>
      <c r="D21" s="150"/>
      <c r="E21" s="150"/>
      <c r="F21" s="150"/>
      <c r="G21" s="150"/>
      <c r="H21" s="150"/>
      <c r="I21" s="150"/>
      <c r="J21" s="150"/>
      <c r="K21" s="150"/>
      <c r="L21" s="150"/>
      <c r="M21" s="150"/>
      <c r="N21" s="150"/>
      <c r="O21" s="150"/>
      <c r="P21" s="150"/>
      <c r="Q21" s="150"/>
      <c r="R21" s="150"/>
    </row>
    <row r="22" spans="1:46" ht="22.05" customHeight="1" thickBot="1">
      <c r="I22" s="151" t="s">
        <v>3</v>
      </c>
      <c r="J22" s="151"/>
      <c r="AF22" s="91"/>
      <c r="AG22" s="91"/>
      <c r="AH22" s="91"/>
      <c r="AI22" s="90"/>
      <c r="AJ22" s="93"/>
    </row>
    <row r="23" spans="1:46" ht="30" customHeight="1">
      <c r="A23" s="129" t="s">
        <v>168</v>
      </c>
      <c r="B23" s="130"/>
      <c r="C23" s="131"/>
      <c r="D23" s="16" t="str">
        <f>$K$2</f>
        <v>令和</v>
      </c>
      <c r="E23" s="66"/>
      <c r="F23" s="16" t="s">
        <v>59</v>
      </c>
      <c r="G23" s="66"/>
      <c r="H23" s="16" t="s">
        <v>60</v>
      </c>
      <c r="I23" s="66"/>
      <c r="J23" s="16" t="s">
        <v>61</v>
      </c>
      <c r="K23" s="10" t="s">
        <v>11</v>
      </c>
      <c r="L23" s="16" t="str">
        <f>$K$2</f>
        <v>令和</v>
      </c>
      <c r="M23" s="66"/>
      <c r="N23" s="16" t="s">
        <v>59</v>
      </c>
      <c r="O23" s="66"/>
      <c r="P23" s="16" t="s">
        <v>60</v>
      </c>
      <c r="Q23" s="66"/>
      <c r="R23" s="17" t="s">
        <v>61</v>
      </c>
      <c r="S23" s="99"/>
      <c r="T23" s="98"/>
      <c r="U23" s="98"/>
      <c r="V23" s="98"/>
      <c r="W23" s="98"/>
      <c r="X23" s="98"/>
      <c r="Y23" s="98"/>
      <c r="Z23" s="98"/>
      <c r="AA23" s="98"/>
      <c r="AB23" s="98"/>
      <c r="AC23" s="98"/>
      <c r="AD23" s="98"/>
      <c r="AE23" s="98"/>
      <c r="AF23" s="98"/>
      <c r="AG23" s="98"/>
      <c r="AH23" s="98"/>
      <c r="AI23" s="98"/>
      <c r="AJ23" s="98"/>
      <c r="AK23" s="98"/>
      <c r="AL23" s="98"/>
      <c r="AM23" s="98"/>
      <c r="AN23" s="98"/>
      <c r="AO23" s="98"/>
      <c r="AP23" s="98"/>
      <c r="AQ23" s="98"/>
      <c r="AR23" s="98"/>
      <c r="AS23" s="98"/>
      <c r="AT23" s="98"/>
    </row>
    <row r="24" spans="1:46" ht="30" customHeight="1">
      <c r="A24" s="212" t="s">
        <v>74</v>
      </c>
      <c r="B24" s="213"/>
      <c r="C24" s="214"/>
      <c r="D24" s="308" t="str">
        <f>IF('申請書(様式第１号)'!$D$24&lt;&gt;"",'申請書(様式第１号)'!$D$24,"")</f>
        <v/>
      </c>
      <c r="E24" s="309"/>
      <c r="F24" s="309"/>
      <c r="G24" s="309"/>
      <c r="H24" s="309"/>
      <c r="I24" s="309"/>
      <c r="J24" s="257" t="s">
        <v>6</v>
      </c>
      <c r="K24" s="258"/>
      <c r="L24" s="296" t="str">
        <f>IF('申請書(様式第１号)'!$L$24&lt;&gt;"",'申請書(様式第１号)'!$L$24,"")</f>
        <v/>
      </c>
      <c r="M24" s="296"/>
      <c r="N24" s="296"/>
      <c r="O24" s="296"/>
      <c r="P24" s="296"/>
      <c r="Q24" s="296"/>
      <c r="R24" s="297"/>
      <c r="S24" s="99"/>
      <c r="AB24" s="98"/>
      <c r="AC24" s="98"/>
      <c r="AD24" s="98"/>
      <c r="AE24" s="98"/>
      <c r="AF24" s="98"/>
      <c r="AG24" s="98"/>
      <c r="AH24" s="98"/>
      <c r="AI24" s="98"/>
      <c r="AJ24" s="98"/>
      <c r="AK24" s="98"/>
      <c r="AL24" s="98"/>
      <c r="AM24" s="98"/>
      <c r="AN24" s="98"/>
      <c r="AO24" s="98"/>
      <c r="AP24" s="98"/>
      <c r="AQ24" s="98"/>
      <c r="AR24" s="98"/>
      <c r="AS24" s="98"/>
      <c r="AT24" s="98"/>
    </row>
    <row r="25" spans="1:46" ht="30" customHeight="1">
      <c r="A25" s="248" t="s">
        <v>160</v>
      </c>
      <c r="B25" s="255"/>
      <c r="C25" s="256"/>
      <c r="D25" s="259" t="s">
        <v>170</v>
      </c>
      <c r="E25" s="260"/>
      <c r="F25" s="260"/>
      <c r="G25" s="261"/>
      <c r="H25" s="261"/>
      <c r="I25" s="92" t="s">
        <v>64</v>
      </c>
      <c r="J25" s="306" t="s">
        <v>188</v>
      </c>
      <c r="K25" s="306"/>
      <c r="L25" s="306"/>
      <c r="M25" s="306"/>
      <c r="N25" s="306"/>
      <c r="O25" s="306"/>
      <c r="P25" s="306"/>
      <c r="Q25" s="306"/>
      <c r="R25" s="307"/>
      <c r="S25" s="116" t="s">
        <v>174</v>
      </c>
      <c r="T25" s="117"/>
      <c r="U25" s="117"/>
      <c r="V25" s="117"/>
      <c r="W25" s="117"/>
      <c r="X25" s="117"/>
      <c r="Y25" s="117"/>
      <c r="Z25" s="117"/>
      <c r="AA25" s="117"/>
      <c r="AB25" s="117"/>
      <c r="AC25" s="117"/>
      <c r="AD25" s="117"/>
      <c r="AE25" s="117"/>
      <c r="AF25" s="117"/>
      <c r="AG25" s="117"/>
      <c r="AH25" s="117"/>
      <c r="AI25" s="117"/>
      <c r="AJ25" s="117"/>
      <c r="AK25" s="117"/>
      <c r="AL25" s="117"/>
      <c r="AM25" s="117"/>
      <c r="AN25" s="117"/>
      <c r="AO25" s="117"/>
      <c r="AP25" s="117"/>
      <c r="AQ25" s="117"/>
      <c r="AR25" s="117"/>
      <c r="AS25" s="117"/>
      <c r="AT25" s="117"/>
    </row>
    <row r="26" spans="1:46" ht="30" customHeight="1">
      <c r="A26" s="248" t="s">
        <v>37</v>
      </c>
      <c r="B26" s="255"/>
      <c r="C26" s="256"/>
      <c r="D26" s="95" t="s">
        <v>65</v>
      </c>
      <c r="E26" s="203"/>
      <c r="F26" s="203"/>
      <c r="G26" s="201" t="str">
        <f>IF($Y$13&lt;=0,"人泊　 （助成対象宿泊日数　　　　 　　泊）","人泊　 （助成対象宿泊日数　 "&amp;Y13&amp;"　 泊）")</f>
        <v>人泊　 （助成対象宿泊日数　　　　 　　泊）</v>
      </c>
      <c r="H26" s="201"/>
      <c r="I26" s="201"/>
      <c r="J26" s="201"/>
      <c r="K26" s="201"/>
      <c r="L26" s="201"/>
      <c r="M26" s="201"/>
      <c r="N26" s="201"/>
      <c r="O26" s="201"/>
      <c r="P26" s="201"/>
      <c r="Q26" s="201"/>
      <c r="R26" s="202"/>
      <c r="S26" s="116" t="s">
        <v>182</v>
      </c>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row>
    <row r="27" spans="1:46" ht="30" customHeight="1">
      <c r="A27" s="252" t="s">
        <v>36</v>
      </c>
      <c r="B27" s="253"/>
      <c r="C27" s="254"/>
      <c r="D27" s="100" t="s">
        <v>5</v>
      </c>
      <c r="E27" s="303" t="str">
        <f>IF('申請書(様式第１号)'!$E$27&lt;&gt;"",'申請書(様式第１号)'!$E$27,"")</f>
        <v/>
      </c>
      <c r="F27" s="303"/>
      <c r="G27" s="303"/>
      <c r="H27" s="303"/>
      <c r="I27" s="303"/>
      <c r="J27" s="303"/>
      <c r="K27" s="303"/>
      <c r="L27" s="303"/>
      <c r="M27" s="303"/>
      <c r="N27" s="303"/>
      <c r="O27" s="114" t="s">
        <v>154</v>
      </c>
      <c r="P27" s="115"/>
      <c r="Q27" s="304" t="str">
        <f>IF('申請書(様式第１号)'!$Q$27&lt;&gt;"",'申請書(様式第１号)'!$Q$27,"")</f>
        <v/>
      </c>
      <c r="R27" s="305"/>
      <c r="S27" s="125" t="s">
        <v>175</v>
      </c>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row>
    <row r="28" spans="1:46" ht="30" customHeight="1">
      <c r="A28" s="230" t="s">
        <v>150</v>
      </c>
      <c r="B28" s="120"/>
      <c r="C28" s="231"/>
      <c r="D28" s="101" t="s">
        <v>5</v>
      </c>
      <c r="E28" s="303" t="str">
        <f>IF('申請書(様式第１号)'!$E$28&lt;&gt;"",'申請書(様式第１号)'!$E$28,"")</f>
        <v/>
      </c>
      <c r="F28" s="303"/>
      <c r="G28" s="303"/>
      <c r="H28" s="303"/>
      <c r="I28" s="303"/>
      <c r="J28" s="303"/>
      <c r="K28" s="303"/>
      <c r="L28" s="303"/>
      <c r="M28" s="303"/>
      <c r="N28" s="303"/>
      <c r="O28" s="114" t="s">
        <v>154</v>
      </c>
      <c r="P28" s="115"/>
      <c r="Q28" s="304" t="str">
        <f>IF('申請書(様式第１号)'!$Q$28&lt;&gt;"",'申請書(様式第１号)'!$Q$28,"")</f>
        <v/>
      </c>
      <c r="R28" s="305"/>
      <c r="S28" s="125" t="s">
        <v>176</v>
      </c>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row>
    <row r="29" spans="1:46" ht="30" customHeight="1">
      <c r="A29" s="248" t="s">
        <v>98</v>
      </c>
      <c r="B29" s="120"/>
      <c r="C29" s="231"/>
      <c r="D29" s="59" t="s">
        <v>18</v>
      </c>
      <c r="E29" s="19" t="s">
        <v>62</v>
      </c>
      <c r="F29" s="59" t="s">
        <v>18</v>
      </c>
      <c r="G29" s="19" t="s">
        <v>63</v>
      </c>
      <c r="H29" s="123" t="str">
        <f>IF(AND($Q$27="高知市",$Q$28="高知市"),"(加算対象外です。「無」に☑をお願いします。)",IF(AND($D$29="☑",$F$29="☑"),"ERROR　
片方のみ☑してください","←「有」、｢無」どちらかに ☑をお願いします。"))</f>
        <v>←「有」、｢無」どちらかに ☑をお願いします。</v>
      </c>
      <c r="I29" s="123"/>
      <c r="J29" s="123"/>
      <c r="K29" s="124"/>
      <c r="L29" s="255" t="s">
        <v>172</v>
      </c>
      <c r="M29" s="120"/>
      <c r="N29" s="120"/>
      <c r="O29" s="121"/>
      <c r="P29" s="122"/>
      <c r="Q29" s="122"/>
      <c r="R29" s="94" t="s">
        <v>2</v>
      </c>
      <c r="S29" s="116" t="s">
        <v>173</v>
      </c>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row>
    <row r="30" spans="1:46" ht="27" customHeight="1">
      <c r="A30" s="212" t="s">
        <v>151</v>
      </c>
      <c r="B30" s="213"/>
      <c r="C30" s="214"/>
      <c r="D30" s="118" t="s">
        <v>12</v>
      </c>
      <c r="E30" s="119"/>
      <c r="F30" s="298" t="str">
        <f>IF('申請書(様式第１号)'!$F$32&lt;&gt;"",'申請書(様式第１号)'!$F$32,"")</f>
        <v/>
      </c>
      <c r="G30" s="298"/>
      <c r="H30" s="298"/>
      <c r="I30" s="298"/>
      <c r="J30" s="298"/>
      <c r="K30" s="298"/>
      <c r="L30" s="298"/>
      <c r="M30" s="298"/>
      <c r="N30" s="298"/>
      <c r="O30" s="298"/>
      <c r="P30" s="298"/>
      <c r="Q30" s="298"/>
      <c r="R30" s="299"/>
      <c r="S30" s="116"/>
      <c r="T30" s="117"/>
      <c r="U30" s="117"/>
      <c r="V30" s="117"/>
      <c r="W30" s="117"/>
      <c r="X30" s="117"/>
      <c r="Y30" s="117"/>
      <c r="Z30" s="117"/>
      <c r="AA30" s="117"/>
      <c r="AB30" s="117"/>
      <c r="AC30" s="117"/>
      <c r="AD30" s="117"/>
      <c r="AE30" s="117"/>
      <c r="AF30" s="117"/>
      <c r="AG30" s="117"/>
      <c r="AH30" s="117"/>
      <c r="AI30" s="117"/>
      <c r="AJ30" s="117"/>
      <c r="AK30" s="117"/>
      <c r="AL30" s="117"/>
      <c r="AM30" s="117"/>
      <c r="AN30" s="117"/>
      <c r="AO30" s="117"/>
      <c r="AP30" s="117"/>
      <c r="AQ30" s="117"/>
      <c r="AR30" s="117"/>
      <c r="AS30" s="117"/>
      <c r="AT30" s="117"/>
    </row>
    <row r="31" spans="1:46" ht="27" customHeight="1">
      <c r="A31" s="215"/>
      <c r="B31" s="216"/>
      <c r="C31" s="217"/>
      <c r="D31" s="241" t="s">
        <v>15</v>
      </c>
      <c r="E31" s="242"/>
      <c r="F31" s="243"/>
      <c r="G31" s="300" t="str">
        <f>IF('申請書(様式第１号)'!$G$33&lt;&gt;"",'申請書(様式第１号)'!$G$33,"")</f>
        <v/>
      </c>
      <c r="H31" s="301"/>
      <c r="I31" s="301"/>
      <c r="J31" s="301"/>
      <c r="K31" s="302"/>
      <c r="L31" s="293" t="str">
        <f>'申請書(様式第１号)'!$L$33</f>
        <v>＠</v>
      </c>
      <c r="M31" s="293"/>
      <c r="N31" s="293"/>
      <c r="O31" s="293"/>
      <c r="P31" s="293"/>
      <c r="Q31" s="293"/>
      <c r="R31" s="294"/>
      <c r="S31" s="125"/>
      <c r="T31" s="117"/>
      <c r="U31" s="117"/>
      <c r="V31" s="117"/>
      <c r="W31" s="117"/>
      <c r="X31" s="117"/>
      <c r="Y31" s="117"/>
      <c r="Z31" s="117"/>
      <c r="AA31" s="117"/>
      <c r="AB31" s="117"/>
      <c r="AC31" s="117"/>
      <c r="AD31" s="117"/>
      <c r="AE31" s="117"/>
      <c r="AF31" s="117"/>
      <c r="AG31" s="117"/>
      <c r="AH31" s="117"/>
      <c r="AI31" s="117"/>
      <c r="AJ31" s="117"/>
      <c r="AK31" s="117"/>
      <c r="AL31" s="117"/>
      <c r="AM31" s="117"/>
      <c r="AN31" s="117"/>
      <c r="AO31" s="117"/>
      <c r="AP31" s="117"/>
      <c r="AQ31" s="117"/>
      <c r="AR31" s="117"/>
      <c r="AS31" s="117"/>
      <c r="AT31" s="117"/>
    </row>
    <row r="32" spans="1:46" ht="27" customHeight="1">
      <c r="A32" s="230" t="s">
        <v>7</v>
      </c>
      <c r="B32" s="120"/>
      <c r="C32" s="231"/>
      <c r="D32" s="104" t="str">
        <f>'申請書(様式第１号)'!$D$34</f>
        <v>□</v>
      </c>
      <c r="E32" s="19" t="s">
        <v>62</v>
      </c>
      <c r="F32" s="104" t="str">
        <f>'申請書(様式第１号)'!$F$34</f>
        <v>□</v>
      </c>
      <c r="G32" s="22" t="s">
        <v>63</v>
      </c>
      <c r="H32" s="120" t="s">
        <v>16</v>
      </c>
      <c r="I32" s="120"/>
      <c r="J32" s="258"/>
      <c r="K32" s="295" t="str">
        <f>IF('申請書(様式第１号)'!$K$34&lt;&gt;"",'申請書(様式第１号)'!$K$34,"")</f>
        <v/>
      </c>
      <c r="L32" s="296"/>
      <c r="M32" s="296"/>
      <c r="N32" s="296"/>
      <c r="O32" s="296"/>
      <c r="P32" s="296"/>
      <c r="Q32" s="296"/>
      <c r="R32" s="297"/>
      <c r="S32" s="116"/>
      <c r="T32" s="117"/>
      <c r="U32" s="117"/>
      <c r="V32" s="117"/>
      <c r="W32" s="117"/>
      <c r="X32" s="117"/>
      <c r="Y32" s="117"/>
      <c r="Z32" s="117"/>
      <c r="AA32" s="117"/>
      <c r="AB32" s="117"/>
      <c r="AC32" s="117"/>
      <c r="AD32" s="117"/>
      <c r="AE32" s="117"/>
      <c r="AF32" s="117"/>
      <c r="AG32" s="117"/>
      <c r="AH32" s="117"/>
      <c r="AI32" s="117"/>
      <c r="AJ32" s="117"/>
      <c r="AK32" s="117"/>
      <c r="AL32" s="117"/>
      <c r="AM32" s="117"/>
      <c r="AN32" s="117"/>
      <c r="AO32" s="117"/>
      <c r="AP32" s="117"/>
      <c r="AQ32" s="117"/>
      <c r="AR32" s="117"/>
      <c r="AS32" s="117"/>
      <c r="AT32" s="117"/>
    </row>
    <row r="33" spans="1:46" ht="27" customHeight="1">
      <c r="A33" s="212" t="s">
        <v>17</v>
      </c>
      <c r="B33" s="213"/>
      <c r="C33" s="214"/>
      <c r="D33" s="118" t="s">
        <v>31</v>
      </c>
      <c r="E33" s="205"/>
      <c r="F33" s="119"/>
      <c r="G33" s="285" t="str">
        <f>IF('申請書(様式第１号)'!$G$35&lt;&gt;"",'申請書(様式第１号)'!$G$35,"")</f>
        <v/>
      </c>
      <c r="H33" s="285"/>
      <c r="I33" s="285"/>
      <c r="J33" s="285"/>
      <c r="K33" s="285"/>
      <c r="L33" s="285"/>
      <c r="M33" s="285"/>
      <c r="N33" s="285"/>
      <c r="O33" s="285"/>
      <c r="P33" s="285"/>
      <c r="Q33" s="285"/>
      <c r="R33" s="286"/>
      <c r="S33" s="125"/>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row>
    <row r="34" spans="1:46" ht="27" customHeight="1" thickBot="1">
      <c r="A34" s="244"/>
      <c r="B34" s="245"/>
      <c r="C34" s="246"/>
      <c r="D34" s="247" t="s">
        <v>15</v>
      </c>
      <c r="E34" s="247"/>
      <c r="F34" s="247"/>
      <c r="G34" s="287" t="str">
        <f>IF('申請書(様式第１号)'!$G$36&lt;&gt;"",'申請書(様式第１号)'!$G$36,"")</f>
        <v/>
      </c>
      <c r="H34" s="288"/>
      <c r="I34" s="288"/>
      <c r="J34" s="288"/>
      <c r="K34" s="289"/>
      <c r="L34" s="290" t="str">
        <f>IF('申請書(様式第１号)'!$L$36&lt;&gt;"",'申請書(様式第１号)'!$L$36,"")</f>
        <v>＠</v>
      </c>
      <c r="M34" s="291"/>
      <c r="N34" s="291"/>
      <c r="O34" s="291"/>
      <c r="P34" s="291"/>
      <c r="Q34" s="291"/>
      <c r="R34" s="292"/>
      <c r="S34" s="125"/>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row>
    <row r="35" spans="1:46" ht="27" customHeight="1" thickBot="1">
      <c r="A35" s="5"/>
      <c r="B35" s="5"/>
      <c r="C35" s="5"/>
      <c r="D35" s="6"/>
      <c r="E35" s="6"/>
      <c r="F35" s="6"/>
      <c r="G35" s="7"/>
      <c r="H35" s="7"/>
      <c r="I35" s="7"/>
      <c r="J35" s="7"/>
      <c r="K35" s="7"/>
      <c r="L35" s="2"/>
      <c r="M35" s="2"/>
      <c r="N35" s="2"/>
      <c r="O35" s="2"/>
      <c r="P35" s="2"/>
      <c r="Q35" s="2"/>
      <c r="R35" s="2"/>
    </row>
    <row r="36" spans="1:46" ht="27" customHeight="1">
      <c r="A36" s="162" t="s">
        <v>30</v>
      </c>
      <c r="B36" s="234"/>
      <c r="C36" s="163"/>
      <c r="D36" s="25" t="s">
        <v>18</v>
      </c>
      <c r="E36" s="72" t="s">
        <v>106</v>
      </c>
      <c r="F36" s="72"/>
      <c r="G36" s="72"/>
      <c r="H36" s="72"/>
      <c r="I36" s="73"/>
      <c r="J36" s="72"/>
      <c r="K36" s="72"/>
      <c r="L36" s="72"/>
      <c r="M36" s="72"/>
      <c r="N36" s="72"/>
      <c r="O36" s="72"/>
      <c r="P36" s="72"/>
      <c r="Q36" s="72"/>
      <c r="R36" s="74"/>
      <c r="S36" s="265" t="s">
        <v>109</v>
      </c>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row>
    <row r="37" spans="1:46" ht="27" customHeight="1">
      <c r="A37" s="235"/>
      <c r="B37" s="236"/>
      <c r="C37" s="142"/>
      <c r="D37" s="26" t="s">
        <v>18</v>
      </c>
      <c r="E37" s="75" t="s">
        <v>184</v>
      </c>
      <c r="F37" s="76"/>
      <c r="G37" s="76"/>
      <c r="H37" s="76"/>
      <c r="I37" s="76"/>
      <c r="J37" s="76"/>
      <c r="K37" s="76"/>
      <c r="L37" s="76"/>
      <c r="M37" s="76"/>
      <c r="N37" s="76"/>
      <c r="O37" s="76"/>
      <c r="P37" s="76"/>
      <c r="Q37" s="77"/>
      <c r="R37" s="78"/>
      <c r="S37" s="263"/>
      <c r="T37" s="264"/>
      <c r="U37" s="264"/>
      <c r="V37" s="264"/>
      <c r="W37" s="264"/>
      <c r="X37" s="264"/>
      <c r="Y37" s="264"/>
      <c r="Z37" s="264"/>
      <c r="AA37" s="264"/>
      <c r="AB37" s="264"/>
      <c r="AC37" s="264"/>
      <c r="AD37" s="264"/>
      <c r="AE37" s="264"/>
      <c r="AF37" s="264"/>
      <c r="AG37" s="264"/>
      <c r="AH37" s="264"/>
      <c r="AI37" s="264"/>
      <c r="AJ37" s="264"/>
      <c r="AK37" s="264"/>
      <c r="AL37" s="264"/>
      <c r="AM37" s="264"/>
      <c r="AN37" s="264"/>
      <c r="AO37" s="264"/>
      <c r="AP37" s="264"/>
      <c r="AQ37" s="264"/>
      <c r="AR37" s="264"/>
      <c r="AS37" s="264"/>
      <c r="AT37" s="264"/>
    </row>
    <row r="38" spans="1:46" ht="27" customHeight="1">
      <c r="A38" s="235"/>
      <c r="B38" s="236"/>
      <c r="C38" s="142"/>
      <c r="D38" s="26" t="s">
        <v>19</v>
      </c>
      <c r="E38" s="75" t="s">
        <v>107</v>
      </c>
      <c r="F38" s="75"/>
      <c r="G38" s="75"/>
      <c r="H38" s="75"/>
      <c r="I38" s="75"/>
      <c r="J38" s="75"/>
      <c r="K38" s="75" t="s">
        <v>108</v>
      </c>
      <c r="L38" s="75"/>
      <c r="M38" s="75"/>
      <c r="N38" s="75"/>
      <c r="O38" s="75"/>
      <c r="P38" s="75"/>
      <c r="Q38" s="75"/>
      <c r="R38" s="79"/>
      <c r="S38" s="263"/>
      <c r="T38" s="264"/>
      <c r="U38" s="264"/>
      <c r="V38" s="264"/>
      <c r="W38" s="264"/>
      <c r="X38" s="264"/>
      <c r="Y38" s="264"/>
      <c r="Z38" s="264"/>
      <c r="AA38" s="264"/>
      <c r="AB38" s="264"/>
      <c r="AC38" s="264"/>
      <c r="AD38" s="264"/>
      <c r="AE38" s="264"/>
      <c r="AF38" s="264"/>
      <c r="AG38" s="264"/>
      <c r="AH38" s="264"/>
      <c r="AI38" s="264"/>
      <c r="AJ38" s="264"/>
      <c r="AK38" s="264"/>
      <c r="AL38" s="264"/>
      <c r="AM38" s="264"/>
      <c r="AN38" s="264"/>
      <c r="AO38" s="264"/>
      <c r="AP38" s="264"/>
      <c r="AQ38" s="264"/>
      <c r="AR38" s="264"/>
      <c r="AS38" s="264"/>
      <c r="AT38" s="264"/>
    </row>
    <row r="39" spans="1:46" ht="27" customHeight="1">
      <c r="A39" s="235"/>
      <c r="B39" s="236"/>
      <c r="C39" s="142"/>
      <c r="D39" s="26" t="s">
        <v>19</v>
      </c>
      <c r="E39" s="75" t="s">
        <v>38</v>
      </c>
      <c r="F39" s="75"/>
      <c r="G39" s="75"/>
      <c r="H39" s="75"/>
      <c r="I39" s="75"/>
      <c r="J39" s="75"/>
      <c r="K39" s="75"/>
      <c r="L39" s="75"/>
      <c r="M39" s="75"/>
      <c r="N39" s="75"/>
      <c r="O39" s="75"/>
      <c r="P39" s="75"/>
      <c r="Q39" s="77"/>
      <c r="R39" s="79"/>
      <c r="S39" s="263"/>
      <c r="T39" s="264"/>
      <c r="U39" s="264"/>
      <c r="V39" s="264"/>
      <c r="W39" s="264"/>
      <c r="X39" s="264"/>
      <c r="Y39" s="264"/>
      <c r="Z39" s="264"/>
      <c r="AA39" s="264"/>
      <c r="AB39" s="264"/>
      <c r="AC39" s="264"/>
      <c r="AD39" s="264"/>
      <c r="AE39" s="264"/>
      <c r="AF39" s="264"/>
      <c r="AG39" s="264"/>
      <c r="AH39" s="264"/>
      <c r="AI39" s="264"/>
      <c r="AJ39" s="264"/>
      <c r="AK39" s="264"/>
      <c r="AL39" s="264"/>
      <c r="AM39" s="264"/>
      <c r="AN39" s="264"/>
      <c r="AO39" s="264"/>
      <c r="AP39" s="264"/>
      <c r="AQ39" s="264"/>
      <c r="AR39" s="264"/>
      <c r="AS39" s="264"/>
      <c r="AT39" s="264"/>
    </row>
    <row r="40" spans="1:46" ht="18" customHeight="1">
      <c r="A40" s="235"/>
      <c r="B40" s="236"/>
      <c r="C40" s="142"/>
      <c r="D40" s="26"/>
      <c r="E40" s="80" t="s">
        <v>39</v>
      </c>
      <c r="F40" s="75"/>
      <c r="G40" s="75"/>
      <c r="H40" s="75"/>
      <c r="I40" s="75"/>
      <c r="J40" s="75"/>
      <c r="K40" s="75"/>
      <c r="L40" s="75"/>
      <c r="M40" s="75"/>
      <c r="N40" s="75"/>
      <c r="O40" s="75"/>
      <c r="P40" s="75"/>
      <c r="Q40" s="75"/>
      <c r="R40" s="79"/>
      <c r="S40" s="263"/>
      <c r="T40" s="264"/>
      <c r="U40" s="264"/>
      <c r="V40" s="264"/>
      <c r="W40" s="264"/>
      <c r="X40" s="264"/>
      <c r="Y40" s="264"/>
      <c r="Z40" s="264"/>
      <c r="AA40" s="264"/>
      <c r="AB40" s="264"/>
      <c r="AC40" s="264"/>
      <c r="AD40" s="264"/>
      <c r="AE40" s="264"/>
      <c r="AF40" s="264"/>
      <c r="AG40" s="264"/>
      <c r="AH40" s="264"/>
      <c r="AI40" s="264"/>
      <c r="AJ40" s="264"/>
      <c r="AK40" s="264"/>
      <c r="AL40" s="264"/>
      <c r="AM40" s="264"/>
      <c r="AN40" s="264"/>
      <c r="AO40" s="264"/>
      <c r="AP40" s="264"/>
      <c r="AQ40" s="264"/>
      <c r="AR40" s="264"/>
      <c r="AS40" s="264"/>
      <c r="AT40" s="264"/>
    </row>
    <row r="41" spans="1:46" ht="27" customHeight="1">
      <c r="A41" s="235"/>
      <c r="B41" s="236"/>
      <c r="C41" s="142"/>
      <c r="D41" s="26" t="s">
        <v>19</v>
      </c>
      <c r="E41" s="75" t="s">
        <v>40</v>
      </c>
      <c r="F41" s="75"/>
      <c r="G41" s="75"/>
      <c r="H41" s="75"/>
      <c r="I41" s="77"/>
      <c r="J41" s="75"/>
      <c r="K41" s="75"/>
      <c r="L41" s="75"/>
      <c r="M41" s="75"/>
      <c r="N41" s="75"/>
      <c r="O41" s="75"/>
      <c r="P41" s="75"/>
      <c r="Q41" s="75"/>
      <c r="R41" s="79"/>
      <c r="S41" s="263"/>
      <c r="T41" s="264"/>
      <c r="U41" s="264"/>
      <c r="V41" s="264"/>
      <c r="W41" s="264"/>
      <c r="X41" s="264"/>
      <c r="Y41" s="264"/>
      <c r="Z41" s="264"/>
      <c r="AA41" s="264"/>
      <c r="AB41" s="264"/>
      <c r="AC41" s="264"/>
      <c r="AD41" s="264"/>
      <c r="AE41" s="264"/>
      <c r="AF41" s="264"/>
      <c r="AG41" s="264"/>
      <c r="AH41" s="264"/>
      <c r="AI41" s="264"/>
      <c r="AJ41" s="264"/>
      <c r="AK41" s="264"/>
      <c r="AL41" s="264"/>
      <c r="AM41" s="264"/>
      <c r="AN41" s="264"/>
      <c r="AO41" s="264"/>
      <c r="AP41" s="264"/>
      <c r="AQ41" s="264"/>
      <c r="AR41" s="264"/>
      <c r="AS41" s="264"/>
      <c r="AT41" s="264"/>
    </row>
    <row r="42" spans="1:46" ht="27" customHeight="1" thickBot="1">
      <c r="A42" s="143"/>
      <c r="B42" s="237"/>
      <c r="C42" s="144"/>
      <c r="D42" s="84" t="s">
        <v>19</v>
      </c>
      <c r="E42" s="81" t="s">
        <v>41</v>
      </c>
      <c r="F42" s="81"/>
      <c r="G42" s="81"/>
      <c r="H42" s="82"/>
      <c r="I42" s="81"/>
      <c r="J42" s="81"/>
      <c r="K42" s="81"/>
      <c r="L42" s="81"/>
      <c r="M42" s="81"/>
      <c r="N42" s="81"/>
      <c r="O42" s="81"/>
      <c r="P42" s="81"/>
      <c r="Q42" s="81"/>
      <c r="R42" s="83"/>
      <c r="S42" s="263"/>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row>
    <row r="43" spans="1:46" ht="27" customHeight="1">
      <c r="B43" s="8"/>
      <c r="C43" s="8"/>
      <c r="D43" s="310" t="s">
        <v>187</v>
      </c>
      <c r="E43" s="310"/>
      <c r="F43" s="310"/>
      <c r="G43" s="310"/>
      <c r="H43" s="310"/>
      <c r="I43" s="310"/>
      <c r="J43" s="310"/>
      <c r="K43" s="310"/>
      <c r="L43" s="310"/>
      <c r="M43" s="310"/>
      <c r="N43" s="310"/>
      <c r="O43" s="310"/>
      <c r="P43" s="310"/>
      <c r="Q43" s="310"/>
      <c r="R43" s="310"/>
    </row>
    <row r="44" spans="1:46" ht="27" customHeight="1">
      <c r="B44" s="8"/>
      <c r="C44" s="8"/>
      <c r="D44" s="311"/>
      <c r="E44" s="311"/>
      <c r="F44" s="311"/>
      <c r="G44" s="311"/>
      <c r="H44" s="311"/>
      <c r="I44" s="311"/>
      <c r="J44" s="311"/>
      <c r="K44" s="311"/>
      <c r="L44" s="311"/>
      <c r="M44" s="311"/>
      <c r="N44" s="311"/>
      <c r="O44" s="311"/>
      <c r="P44" s="311"/>
      <c r="Q44" s="311"/>
      <c r="R44" s="311"/>
    </row>
    <row r="45" spans="1:46" ht="27" customHeight="1">
      <c r="B45" s="8"/>
      <c r="C45" s="8"/>
      <c r="D45" s="311"/>
      <c r="E45" s="311"/>
      <c r="F45" s="311"/>
      <c r="G45" s="311"/>
      <c r="H45" s="311"/>
      <c r="I45" s="311"/>
      <c r="J45" s="311"/>
      <c r="K45" s="311"/>
      <c r="L45" s="311"/>
      <c r="M45" s="311"/>
      <c r="N45" s="311"/>
      <c r="O45" s="311"/>
      <c r="P45" s="311"/>
      <c r="Q45" s="311"/>
      <c r="R45" s="311"/>
    </row>
    <row r="46" spans="1:46" ht="27" customHeight="1">
      <c r="D46" s="311"/>
      <c r="E46" s="311"/>
      <c r="F46" s="311"/>
      <c r="G46" s="311"/>
      <c r="H46" s="311"/>
      <c r="I46" s="311"/>
      <c r="J46" s="311"/>
      <c r="K46" s="311"/>
      <c r="L46" s="311"/>
      <c r="M46" s="311"/>
      <c r="N46" s="311"/>
      <c r="O46" s="311"/>
      <c r="P46" s="311"/>
      <c r="Q46" s="311"/>
      <c r="R46" s="311"/>
    </row>
    <row r="47" spans="1:46" ht="27" customHeight="1"/>
    <row r="48" spans="1:46" ht="27" customHeight="1"/>
    <row r="49" ht="27" customHeight="1"/>
    <row r="50" ht="27" customHeight="1"/>
    <row r="51" ht="27" customHeight="1"/>
    <row r="52" ht="27" customHeight="1"/>
    <row r="53" ht="27" customHeight="1"/>
    <row r="54" ht="27" customHeight="1"/>
    <row r="55" ht="27" customHeight="1"/>
    <row r="56" ht="27" customHeight="1"/>
    <row r="57" ht="27" customHeight="1"/>
    <row r="58" ht="27" customHeight="1"/>
    <row r="59" ht="27" customHeight="1"/>
    <row r="60" ht="27" customHeight="1"/>
    <row r="61" ht="27" customHeight="1"/>
    <row r="62" ht="27" customHeight="1"/>
    <row r="63" ht="27" customHeight="1"/>
    <row r="64" ht="27" customHeight="1"/>
    <row r="65" ht="27" customHeight="1"/>
    <row r="66" ht="27" customHeight="1"/>
    <row r="67" ht="27" customHeight="1"/>
    <row r="68" ht="27" customHeight="1"/>
    <row r="69" ht="27" customHeight="1"/>
    <row r="70" ht="27" customHeight="1"/>
    <row r="71" ht="27" customHeight="1"/>
    <row r="72" ht="27" customHeight="1"/>
    <row r="73" ht="27" customHeight="1"/>
    <row r="74" ht="27" customHeight="1"/>
    <row r="75" ht="27" customHeight="1"/>
    <row r="76" ht="27" customHeight="1"/>
    <row r="77" ht="27" customHeight="1"/>
    <row r="78" ht="27" customHeight="1"/>
    <row r="79" ht="27" customHeight="1"/>
    <row r="80" ht="27" customHeight="1"/>
    <row r="81" ht="27" customHeight="1"/>
    <row r="82" ht="27" customHeight="1"/>
    <row r="83" ht="27" customHeight="1"/>
    <row r="84" ht="27" customHeight="1"/>
    <row r="85" ht="27" customHeight="1"/>
    <row r="86" ht="27" customHeight="1"/>
    <row r="87" ht="27" customHeight="1"/>
    <row r="88" ht="27" customHeight="1"/>
    <row r="89" ht="27" customHeight="1"/>
    <row r="90" ht="27" customHeight="1"/>
    <row r="91" ht="27" customHeight="1"/>
    <row r="92" ht="27" customHeight="1"/>
    <row r="93" ht="27" customHeight="1"/>
    <row r="94" ht="27" customHeight="1"/>
    <row r="95" ht="27" customHeight="1"/>
    <row r="96" ht="27" customHeight="1"/>
    <row r="97" ht="27" customHeight="1"/>
    <row r="98" ht="27" customHeight="1"/>
    <row r="99" ht="27" customHeight="1"/>
    <row r="100" ht="27" customHeight="1"/>
    <row r="101" ht="27" customHeight="1"/>
    <row r="102" ht="27" customHeight="1"/>
    <row r="103" ht="27" customHeight="1"/>
    <row r="104" ht="27" customHeight="1"/>
    <row r="105" ht="27" customHeight="1"/>
    <row r="106" ht="27" customHeight="1"/>
    <row r="107" ht="27" customHeight="1"/>
    <row r="108" ht="27" customHeight="1"/>
    <row r="109" ht="27" customHeight="1"/>
    <row r="110" ht="27" customHeight="1"/>
    <row r="111" ht="27" customHeight="1"/>
    <row r="112" ht="27" customHeight="1"/>
    <row r="113" ht="27" customHeight="1"/>
    <row r="114" ht="27" customHeight="1"/>
    <row r="115" ht="27" customHeight="1"/>
    <row r="116" ht="27" customHeight="1"/>
    <row r="117" ht="27" customHeight="1"/>
    <row r="118" ht="27" customHeight="1"/>
  </sheetData>
  <sheetProtection selectLockedCells="1" selectUnlockedCells="1"/>
  <mergeCells count="105">
    <mergeCell ref="D43:R46"/>
    <mergeCell ref="K2:L2"/>
    <mergeCell ref="Y4:Z4"/>
    <mergeCell ref="B6:Q6"/>
    <mergeCell ref="X6:Y6"/>
    <mergeCell ref="Z6:AA6"/>
    <mergeCell ref="AB6:AC6"/>
    <mergeCell ref="X7:Y7"/>
    <mergeCell ref="Z7:AA7"/>
    <mergeCell ref="AB7:AC7"/>
    <mergeCell ref="H13:I14"/>
    <mergeCell ref="K13:Q13"/>
    <mergeCell ref="V13:X13"/>
    <mergeCell ref="Y13:AA14"/>
    <mergeCell ref="K14:Q14"/>
    <mergeCell ref="V14:X14"/>
    <mergeCell ref="A16:R16"/>
    <mergeCell ref="S16:AT20"/>
    <mergeCell ref="A17:A19"/>
    <mergeCell ref="B17:Q17"/>
    <mergeCell ref="R17:R19"/>
    <mergeCell ref="B18:E18"/>
    <mergeCell ref="F18:I18"/>
    <mergeCell ref="S25:AT25"/>
    <mergeCell ref="AD7:AG7"/>
    <mergeCell ref="AH7:AJ7"/>
    <mergeCell ref="G8:H8"/>
    <mergeCell ref="X8:Y8"/>
    <mergeCell ref="Z8:AA8"/>
    <mergeCell ref="AB8:AC8"/>
    <mergeCell ref="AD8:AG8"/>
    <mergeCell ref="AH8:AJ8"/>
    <mergeCell ref="H9:I10"/>
    <mergeCell ref="K9:R9"/>
    <mergeCell ref="X9:Y9"/>
    <mergeCell ref="Z9:AA9"/>
    <mergeCell ref="AD9:AG9"/>
    <mergeCell ref="AH9:AI9"/>
    <mergeCell ref="J10:R10"/>
    <mergeCell ref="X10:Y10"/>
    <mergeCell ref="Z10:AA10"/>
    <mergeCell ref="AD10:AF12"/>
    <mergeCell ref="AG10:AI12"/>
    <mergeCell ref="H11:I12"/>
    <mergeCell ref="J11:Q12"/>
    <mergeCell ref="R11:R14"/>
    <mergeCell ref="X11:Y11"/>
    <mergeCell ref="Z11:AA11"/>
    <mergeCell ref="A21:R21"/>
    <mergeCell ref="I22:J22"/>
    <mergeCell ref="A23:C23"/>
    <mergeCell ref="A24:C24"/>
    <mergeCell ref="D24:I24"/>
    <mergeCell ref="J24:K24"/>
    <mergeCell ref="L24:R24"/>
    <mergeCell ref="K18:L19"/>
    <mergeCell ref="M18:P19"/>
    <mergeCell ref="Q18:Q19"/>
    <mergeCell ref="B19:E19"/>
    <mergeCell ref="F19:I19"/>
    <mergeCell ref="A20:R20"/>
    <mergeCell ref="A26:C26"/>
    <mergeCell ref="E26:F26"/>
    <mergeCell ref="G26:R26"/>
    <mergeCell ref="A27:C27"/>
    <mergeCell ref="E27:N27"/>
    <mergeCell ref="O27:P27"/>
    <mergeCell ref="Q27:R27"/>
    <mergeCell ref="A25:C25"/>
    <mergeCell ref="D25:F25"/>
    <mergeCell ref="G25:H25"/>
    <mergeCell ref="J25:R25"/>
    <mergeCell ref="L29:N29"/>
    <mergeCell ref="O29:Q29"/>
    <mergeCell ref="S29:AT29"/>
    <mergeCell ref="S27:AT27"/>
    <mergeCell ref="A28:C28"/>
    <mergeCell ref="E28:N28"/>
    <mergeCell ref="O28:P28"/>
    <mergeCell ref="Q28:R28"/>
    <mergeCell ref="S28:AT28"/>
    <mergeCell ref="S26:AT26"/>
    <mergeCell ref="A36:C42"/>
    <mergeCell ref="S36:AT42"/>
    <mergeCell ref="A33:C34"/>
    <mergeCell ref="D33:F33"/>
    <mergeCell ref="G33:R33"/>
    <mergeCell ref="S33:AT34"/>
    <mergeCell ref="D34:F34"/>
    <mergeCell ref="G34:K34"/>
    <mergeCell ref="L34:R34"/>
    <mergeCell ref="L31:R31"/>
    <mergeCell ref="S31:AT31"/>
    <mergeCell ref="A32:C32"/>
    <mergeCell ref="H32:J32"/>
    <mergeCell ref="K32:R32"/>
    <mergeCell ref="S32:AT32"/>
    <mergeCell ref="A30:C31"/>
    <mergeCell ref="D30:E30"/>
    <mergeCell ref="F30:R30"/>
    <mergeCell ref="S30:AT30"/>
    <mergeCell ref="D31:F31"/>
    <mergeCell ref="G31:K31"/>
    <mergeCell ref="A29:C29"/>
    <mergeCell ref="H29:K29"/>
  </mergeCells>
  <phoneticPr fontId="2"/>
  <conditionalFormatting sqref="H29">
    <cfRule type="containsText" dxfId="1" priority="1" operator="containsText" text="ERROR">
      <formula>NOT(ISERROR(SEARCH("ERROR",H29)))</formula>
    </cfRule>
    <cfRule type="containsText" dxfId="0" priority="2" operator="containsText" text="加算対象外">
      <formula>NOT(ISERROR(SEARCH("加算対象外",H29)))</formula>
    </cfRule>
  </conditionalFormatting>
  <dataValidations count="1">
    <dataValidation type="list" allowBlank="1" showInputMessage="1" showErrorMessage="1" sqref="D41:D42 D36:D39" xr:uid="{05316DC9-8C3D-4053-87D1-4815AE1D3EA8}">
      <formula1>"□,☑"</formula1>
    </dataValidation>
  </dataValidations>
  <printOptions horizontalCentered="1"/>
  <pageMargins left="0.51181102362204722" right="0.51181102362204722" top="0.59055118110236227" bottom="0.59055118110236227" header="0.19685039370078741" footer="0.19685039370078741"/>
  <pageSetup paperSize="9" orientation="portrait" blackAndWhite="1" r:id="rId1"/>
  <headerFooter>
    <oddFooter>&amp;C&amp;6公益財団法人高知県観光コンベンション協会</oddFooter>
  </headerFooter>
  <drawing r:id="rId2"/>
  <extLst>
    <ext xmlns:x14="http://schemas.microsoft.com/office/spreadsheetml/2009/9/main" uri="{CCE6A557-97BC-4b89-ADB6-D9C93CAAB3DF}">
      <x14:dataValidations xmlns:xm="http://schemas.microsoft.com/office/excel/2006/main" count="6">
        <x14:dataValidation type="list" allowBlank="1" showInputMessage="1" xr:uid="{E1AD9822-CFA3-4839-8A3F-251A26904FE2}">
          <x14:formula1>
            <xm:f>リスト用!$I$3:$I$36</xm:f>
          </x14:formula1>
          <xm:sqref>Q27:R28</xm:sqref>
        </x14:dataValidation>
        <x14:dataValidation type="list" showInputMessage="1" xr:uid="{9F0E09A1-DB9D-4F11-A015-7E018CAAF8F8}">
          <x14:formula1>
            <xm:f>リスト用!$K$3:$K$7</xm:f>
          </x14:formula1>
          <xm:sqref>D24:I24</xm:sqref>
        </x14:dataValidation>
        <x14:dataValidation type="list" allowBlank="1" showInputMessage="1" showErrorMessage="1" xr:uid="{5FCD0C12-7D2F-4784-B814-85DD7F0CDEC4}">
          <x14:formula1>
            <xm:f>リスト用!$C$3:$C$33</xm:f>
          </x14:formula1>
          <xm:sqref>Q2 I23 Q23</xm:sqref>
        </x14:dataValidation>
        <x14:dataValidation type="list" allowBlank="1" showInputMessage="1" showErrorMessage="1" xr:uid="{A62E4D08-C15E-4E88-AE08-FD3EB6189D80}">
          <x14:formula1>
            <xm:f>リスト用!$A$3:$A$4</xm:f>
          </x14:formula1>
          <xm:sqref>M2 E23 M23</xm:sqref>
        </x14:dataValidation>
        <x14:dataValidation type="list" allowBlank="1" showInputMessage="1" showErrorMessage="1" xr:uid="{688ADD19-43C1-4872-9F90-16908A011BDA}">
          <x14:formula1>
            <xm:f>リスト用!$B$3:$B$14</xm:f>
          </x14:formula1>
          <xm:sqref>O2 G23 O23</xm:sqref>
        </x14:dataValidation>
        <x14:dataValidation type="list" allowBlank="1" showInputMessage="1" xr:uid="{0C4178F4-3431-4703-B0E8-FB05C7368C8B}">
          <x14:formula1>
            <xm:f>リスト用!$H$3:$H$4</xm:f>
          </x14:formula1>
          <xm:sqref>F29 D29 D32 F32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E7338-D5A9-4738-A514-465AFEDEBC7D}">
  <sheetPr>
    <tabColor rgb="FFFFC000"/>
  </sheetPr>
  <dimension ref="A1:I49"/>
  <sheetViews>
    <sheetView view="pageBreakPreview" zoomScaleNormal="85" zoomScaleSheetLayoutView="100" workbookViewId="0"/>
  </sheetViews>
  <sheetFormatPr defaultRowHeight="40.049999999999997" customHeight="1"/>
  <cols>
    <col min="1" max="1" width="5.69921875" style="36" customWidth="1"/>
    <col min="2" max="2" width="24.69921875" style="35" customWidth="1"/>
    <col min="3" max="3" width="15.69921875" style="35" customWidth="1"/>
    <col min="4" max="4" width="5.69921875" style="35" customWidth="1"/>
    <col min="5" max="5" width="24.69921875" style="35" customWidth="1"/>
    <col min="6" max="6" width="15.69921875" style="35" customWidth="1"/>
    <col min="7" max="16384" width="8.796875" style="34"/>
  </cols>
  <sheetData>
    <row r="1" spans="1:9" ht="30" customHeight="1">
      <c r="A1" s="64"/>
      <c r="B1" s="312" t="s">
        <v>89</v>
      </c>
      <c r="C1" s="312"/>
      <c r="D1" s="312"/>
      <c r="E1" s="312"/>
      <c r="F1" s="312"/>
    </row>
    <row r="2" spans="1:9" ht="49.95" customHeight="1">
      <c r="A2" s="103"/>
      <c r="B2" s="103"/>
      <c r="C2" s="313" t="str">
        <f>IF('申請書(様式第１号)'!$J$11&lt;&gt;"","申請団体名："&amp;'申請書(様式第１号)'!$J$11&amp;"","申請団体名：")</f>
        <v>申請団体名：</v>
      </c>
      <c r="D2" s="313"/>
      <c r="E2" s="313"/>
      <c r="F2" s="313"/>
    </row>
    <row r="3" spans="1:9" ht="49.95" customHeight="1">
      <c r="A3" s="44"/>
      <c r="B3" s="314" t="s">
        <v>179</v>
      </c>
      <c r="C3" s="314"/>
      <c r="D3" s="314"/>
      <c r="E3" s="314"/>
      <c r="F3" s="314"/>
    </row>
    <row r="4" spans="1:9" ht="40.049999999999997" customHeight="1">
      <c r="A4" s="51"/>
      <c r="B4" s="70" t="s">
        <v>88</v>
      </c>
      <c r="C4" s="70" t="s">
        <v>87</v>
      </c>
      <c r="D4" s="71"/>
      <c r="E4" s="70" t="str">
        <f>$B$4</f>
        <v>氏　名</v>
      </c>
      <c r="F4" s="70" t="str">
        <f>$C$4</f>
        <v>区分・役職</v>
      </c>
    </row>
    <row r="5" spans="1:9" ht="40.049999999999997" customHeight="1">
      <c r="A5" s="48">
        <f>ROW(A5)-4</f>
        <v>1</v>
      </c>
      <c r="B5" s="49"/>
      <c r="C5" s="50"/>
      <c r="D5" s="45">
        <f>$A5+15</f>
        <v>16</v>
      </c>
      <c r="E5" s="46"/>
      <c r="F5" s="47"/>
    </row>
    <row r="6" spans="1:9" ht="40.049999999999997" customHeight="1">
      <c r="A6" s="41">
        <f t="shared" ref="A6:A19" si="0">ROW(A6)-4</f>
        <v>2</v>
      </c>
      <c r="B6" s="42"/>
      <c r="C6" s="40"/>
      <c r="D6" s="39">
        <f t="shared" ref="D6:D19" si="1">$A6+15</f>
        <v>17</v>
      </c>
      <c r="E6" s="38"/>
      <c r="F6" s="37"/>
      <c r="I6" s="43"/>
    </row>
    <row r="7" spans="1:9" ht="40.049999999999997" customHeight="1">
      <c r="A7" s="41">
        <f t="shared" si="0"/>
        <v>3</v>
      </c>
      <c r="B7" s="42"/>
      <c r="C7" s="40"/>
      <c r="D7" s="39">
        <f t="shared" si="1"/>
        <v>18</v>
      </c>
      <c r="E7" s="38"/>
      <c r="F7" s="37"/>
    </row>
    <row r="8" spans="1:9" ht="40.049999999999997" customHeight="1">
      <c r="A8" s="41">
        <f t="shared" si="0"/>
        <v>4</v>
      </c>
      <c r="B8" s="42"/>
      <c r="C8" s="40"/>
      <c r="D8" s="39">
        <f t="shared" si="1"/>
        <v>19</v>
      </c>
      <c r="E8" s="38"/>
      <c r="F8" s="37"/>
    </row>
    <row r="9" spans="1:9" ht="40.049999999999997" customHeight="1">
      <c r="A9" s="41">
        <f t="shared" si="0"/>
        <v>5</v>
      </c>
      <c r="B9" s="42"/>
      <c r="C9" s="40"/>
      <c r="D9" s="39">
        <f t="shared" si="1"/>
        <v>20</v>
      </c>
      <c r="E9" s="38"/>
      <c r="F9" s="37"/>
    </row>
    <row r="10" spans="1:9" ht="40.049999999999997" customHeight="1">
      <c r="A10" s="41">
        <f t="shared" si="0"/>
        <v>6</v>
      </c>
      <c r="B10" s="38"/>
      <c r="C10" s="40"/>
      <c r="D10" s="39">
        <f t="shared" si="1"/>
        <v>21</v>
      </c>
      <c r="E10" s="38"/>
      <c r="F10" s="37"/>
    </row>
    <row r="11" spans="1:9" ht="40.049999999999997" customHeight="1">
      <c r="A11" s="41">
        <f t="shared" si="0"/>
        <v>7</v>
      </c>
      <c r="B11" s="38"/>
      <c r="C11" s="40"/>
      <c r="D11" s="39">
        <f t="shared" si="1"/>
        <v>22</v>
      </c>
      <c r="E11" s="38"/>
      <c r="F11" s="37"/>
    </row>
    <row r="12" spans="1:9" ht="40.049999999999997" customHeight="1">
      <c r="A12" s="41">
        <f t="shared" si="0"/>
        <v>8</v>
      </c>
      <c r="B12" s="38"/>
      <c r="C12" s="40"/>
      <c r="D12" s="39">
        <f t="shared" si="1"/>
        <v>23</v>
      </c>
      <c r="E12" s="38"/>
      <c r="F12" s="37"/>
    </row>
    <row r="13" spans="1:9" ht="40.049999999999997" customHeight="1">
      <c r="A13" s="41">
        <f t="shared" si="0"/>
        <v>9</v>
      </c>
      <c r="B13" s="38"/>
      <c r="C13" s="40"/>
      <c r="D13" s="39">
        <f t="shared" si="1"/>
        <v>24</v>
      </c>
      <c r="E13" s="38"/>
      <c r="F13" s="37"/>
    </row>
    <row r="14" spans="1:9" ht="40.049999999999997" customHeight="1">
      <c r="A14" s="41">
        <f t="shared" si="0"/>
        <v>10</v>
      </c>
      <c r="B14" s="38"/>
      <c r="C14" s="40"/>
      <c r="D14" s="39">
        <f t="shared" si="1"/>
        <v>25</v>
      </c>
      <c r="E14" s="38"/>
      <c r="F14" s="37"/>
    </row>
    <row r="15" spans="1:9" ht="40.049999999999997" customHeight="1">
      <c r="A15" s="41">
        <f t="shared" si="0"/>
        <v>11</v>
      </c>
      <c r="B15" s="38"/>
      <c r="C15" s="40"/>
      <c r="D15" s="39">
        <f t="shared" si="1"/>
        <v>26</v>
      </c>
      <c r="E15" s="38"/>
      <c r="F15" s="37"/>
    </row>
    <row r="16" spans="1:9" ht="40.049999999999997" customHeight="1">
      <c r="A16" s="41">
        <f t="shared" si="0"/>
        <v>12</v>
      </c>
      <c r="B16" s="38"/>
      <c r="C16" s="40"/>
      <c r="D16" s="39">
        <f t="shared" si="1"/>
        <v>27</v>
      </c>
      <c r="E16" s="38"/>
      <c r="F16" s="37"/>
    </row>
    <row r="17" spans="1:6" ht="40.049999999999997" customHeight="1">
      <c r="A17" s="41">
        <f t="shared" si="0"/>
        <v>13</v>
      </c>
      <c r="B17" s="38"/>
      <c r="C17" s="40"/>
      <c r="D17" s="39">
        <f t="shared" si="1"/>
        <v>28</v>
      </c>
      <c r="E17" s="38"/>
      <c r="F17" s="37"/>
    </row>
    <row r="18" spans="1:6" ht="40.049999999999997" customHeight="1">
      <c r="A18" s="41">
        <f t="shared" si="0"/>
        <v>14</v>
      </c>
      <c r="B18" s="38"/>
      <c r="C18" s="40"/>
      <c r="D18" s="39">
        <f t="shared" si="1"/>
        <v>29</v>
      </c>
      <c r="E18" s="38"/>
      <c r="F18" s="37"/>
    </row>
    <row r="19" spans="1:6" ht="40.049999999999997" customHeight="1">
      <c r="A19" s="41">
        <f t="shared" si="0"/>
        <v>15</v>
      </c>
      <c r="B19" s="38"/>
      <c r="C19" s="40"/>
      <c r="D19" s="39">
        <f t="shared" si="1"/>
        <v>30</v>
      </c>
      <c r="E19" s="38"/>
      <c r="F19" s="37"/>
    </row>
    <row r="20" spans="1:6" ht="40.049999999999997" customHeight="1">
      <c r="A20" s="34"/>
      <c r="B20" s="34"/>
      <c r="C20" s="34"/>
      <c r="D20" s="315" t="str">
        <f>IF('合宿参加者名簿(31～)'!$B$2&lt;&gt;"","№"&amp;D19+1&amp;"以降の名簿は別紙","")</f>
        <v/>
      </c>
      <c r="E20" s="315"/>
      <c r="F20" s="52">
        <v>1</v>
      </c>
    </row>
    <row r="21" spans="1:6" ht="40.049999999999997" customHeight="1">
      <c r="A21" s="34"/>
      <c r="B21" s="34"/>
      <c r="C21" s="34"/>
      <c r="D21" s="34"/>
      <c r="E21" s="34"/>
      <c r="F21" s="34"/>
    </row>
    <row r="22" spans="1:6" ht="40.049999999999997" customHeight="1">
      <c r="A22" s="34"/>
      <c r="B22" s="34"/>
      <c r="C22" s="34"/>
      <c r="D22" s="34"/>
      <c r="E22" s="34"/>
      <c r="F22" s="34"/>
    </row>
    <row r="23" spans="1:6" ht="40.049999999999997" customHeight="1">
      <c r="A23" s="34"/>
      <c r="B23" s="34"/>
      <c r="C23" s="34"/>
      <c r="D23" s="34"/>
      <c r="E23" s="34"/>
      <c r="F23" s="34"/>
    </row>
    <row r="24" spans="1:6" ht="40.049999999999997" customHeight="1">
      <c r="A24" s="34"/>
      <c r="B24" s="34"/>
      <c r="C24" s="34"/>
      <c r="D24" s="34"/>
      <c r="E24" s="34"/>
      <c r="F24" s="34"/>
    </row>
    <row r="25" spans="1:6" ht="40.049999999999997" customHeight="1">
      <c r="A25" s="34"/>
      <c r="B25" s="34"/>
      <c r="C25" s="34"/>
      <c r="D25" s="34"/>
      <c r="E25" s="34"/>
      <c r="F25" s="34"/>
    </row>
    <row r="26" spans="1:6" ht="40.049999999999997" customHeight="1">
      <c r="A26" s="34"/>
      <c r="B26" s="34"/>
      <c r="C26" s="34"/>
      <c r="D26" s="34"/>
      <c r="E26" s="34"/>
      <c r="F26" s="34"/>
    </row>
    <row r="27" spans="1:6" ht="40.049999999999997" customHeight="1">
      <c r="A27" s="34"/>
      <c r="B27" s="34"/>
      <c r="C27" s="34"/>
      <c r="D27" s="34"/>
      <c r="E27" s="34"/>
      <c r="F27" s="34"/>
    </row>
    <row r="28" spans="1:6" ht="40.049999999999997" customHeight="1">
      <c r="A28" s="34"/>
      <c r="B28" s="34"/>
      <c r="C28" s="34"/>
      <c r="D28" s="34"/>
      <c r="E28" s="34"/>
      <c r="F28" s="34"/>
    </row>
    <row r="29" spans="1:6" ht="40.049999999999997" customHeight="1">
      <c r="A29" s="34"/>
      <c r="B29" s="34"/>
      <c r="C29" s="34"/>
      <c r="D29" s="34"/>
      <c r="E29" s="34"/>
      <c r="F29" s="34"/>
    </row>
    <row r="30" spans="1:6" ht="40.049999999999997" customHeight="1">
      <c r="A30" s="34"/>
      <c r="B30" s="34"/>
      <c r="C30" s="34"/>
      <c r="D30" s="34"/>
      <c r="E30" s="34"/>
      <c r="F30" s="34"/>
    </row>
    <row r="31" spans="1:6" ht="40.049999999999997" customHeight="1">
      <c r="A31" s="34"/>
      <c r="B31" s="34"/>
      <c r="C31" s="34"/>
      <c r="D31" s="34"/>
      <c r="E31" s="34"/>
      <c r="F31" s="34"/>
    </row>
    <row r="32" spans="1:6" ht="40.049999999999997" customHeight="1">
      <c r="A32" s="34"/>
      <c r="B32" s="34"/>
      <c r="C32" s="34"/>
      <c r="D32" s="34"/>
      <c r="E32" s="34"/>
      <c r="F32" s="34"/>
    </row>
    <row r="33" s="34" customFormat="1" ht="40.049999999999997" customHeight="1"/>
    <row r="34" s="34" customFormat="1" ht="40.049999999999997" customHeight="1"/>
    <row r="35" s="34" customFormat="1" ht="40.049999999999997" customHeight="1"/>
    <row r="36" s="34" customFormat="1" ht="40.049999999999997" customHeight="1"/>
    <row r="37" s="34" customFormat="1" ht="40.049999999999997" customHeight="1"/>
    <row r="38" s="34" customFormat="1" ht="40.049999999999997" customHeight="1"/>
    <row r="39" s="34" customFormat="1" ht="40.049999999999997" customHeight="1"/>
    <row r="40" s="34" customFormat="1" ht="40.049999999999997" customHeight="1"/>
    <row r="41" s="34" customFormat="1" ht="40.049999999999997" customHeight="1"/>
    <row r="42" s="34" customFormat="1" ht="40.049999999999997" customHeight="1"/>
    <row r="43" s="34" customFormat="1" ht="40.049999999999997" customHeight="1"/>
    <row r="44" s="34" customFormat="1" ht="40.049999999999997" customHeight="1"/>
    <row r="45" s="34" customFormat="1" ht="40.049999999999997" customHeight="1"/>
    <row r="46" s="34" customFormat="1" ht="40.049999999999997" customHeight="1"/>
    <row r="47" s="34" customFormat="1" ht="40.049999999999997" customHeight="1"/>
    <row r="48" s="34" customFormat="1" ht="40.049999999999997" customHeight="1"/>
    <row r="49" s="34" customFormat="1" ht="40.049999999999997" customHeight="1"/>
  </sheetData>
  <mergeCells count="4">
    <mergeCell ref="B1:F1"/>
    <mergeCell ref="C2:F2"/>
    <mergeCell ref="B3:F3"/>
    <mergeCell ref="D20:E20"/>
  </mergeCells>
  <phoneticPr fontId="2"/>
  <printOptions horizontalCentered="1"/>
  <pageMargins left="0.51181102362204722" right="0.51181102362204722" top="0.59055118110236227" bottom="0.59055118110236227" header="0.19685039370078741" footer="0.19685039370078741"/>
  <pageSetup paperSize="9" scale="91" fitToHeight="0" orientation="portrait" r:id="rId1"/>
  <headerFooter>
    <oddHeader>&amp;L様式第11号</oddHeader>
    <oddFooter>&amp;C&amp;6公益財団法人高知県観光コンベンション協会</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45AB2-9374-4539-B52D-8B3CF0835934}">
  <sheetPr>
    <tabColor rgb="FFFFC000"/>
  </sheetPr>
  <dimension ref="A1:R51"/>
  <sheetViews>
    <sheetView showGridLines="0" view="pageBreakPreview" zoomScaleNormal="100" zoomScaleSheetLayoutView="100" zoomScalePageLayoutView="85" workbookViewId="0"/>
  </sheetViews>
  <sheetFormatPr defaultRowHeight="40.049999999999997" customHeight="1"/>
  <cols>
    <col min="1" max="1" width="5.69921875" style="56" customWidth="1"/>
    <col min="2" max="2" width="24.69921875" style="35" customWidth="1"/>
    <col min="3" max="3" width="15.69921875" style="35" customWidth="1"/>
    <col min="4" max="4" width="5.69921875" style="35" customWidth="1"/>
    <col min="5" max="5" width="24.69921875" style="35" customWidth="1"/>
    <col min="6" max="6" width="15.69921875" style="35" customWidth="1"/>
    <col min="7" max="7" width="5.69921875" style="36" customWidth="1"/>
    <col min="8" max="8" width="24.69921875" style="35" customWidth="1"/>
    <col min="9" max="9" width="15.69921875" style="35" customWidth="1"/>
    <col min="10" max="10" width="5.69921875" style="35" customWidth="1"/>
    <col min="11" max="11" width="24.69921875" style="35" customWidth="1"/>
    <col min="12" max="12" width="15.69921875" style="35" customWidth="1"/>
    <col min="13" max="13" width="5.69921875" style="36" customWidth="1"/>
    <col min="14" max="14" width="24.69921875" style="35" customWidth="1"/>
    <col min="15" max="15" width="15.69921875" style="35" customWidth="1"/>
    <col min="16" max="16" width="5.69921875" style="35" customWidth="1"/>
    <col min="17" max="17" width="24.69921875" style="35" customWidth="1"/>
    <col min="18" max="18" width="15.69921875" style="35" customWidth="1"/>
    <col min="19" max="16384" width="8.796875" style="34"/>
  </cols>
  <sheetData>
    <row r="1" spans="1:18" ht="40.049999999999997" customHeight="1">
      <c r="A1" s="53"/>
      <c r="B1" s="70" t="str">
        <f>'合宿参加者名簿(1～30)'!$B$4</f>
        <v>氏　名</v>
      </c>
      <c r="C1" s="70" t="str">
        <f>'合宿参加者名簿(1～30)'!$C$4</f>
        <v>区分・役職</v>
      </c>
      <c r="D1" s="71"/>
      <c r="E1" s="70" t="str">
        <f>B1</f>
        <v>氏　名</v>
      </c>
      <c r="F1" s="70" t="str">
        <f>C1</f>
        <v>区分・役職</v>
      </c>
      <c r="G1" s="53"/>
      <c r="H1" s="70" t="s">
        <v>88</v>
      </c>
      <c r="I1" s="70" t="s">
        <v>87</v>
      </c>
      <c r="J1" s="71"/>
      <c r="K1" s="70" t="str">
        <f>H1</f>
        <v>氏　名</v>
      </c>
      <c r="L1" s="70" t="str">
        <f>I1</f>
        <v>区分・役職</v>
      </c>
      <c r="M1" s="53"/>
      <c r="N1" s="70" t="s">
        <v>88</v>
      </c>
      <c r="O1" s="70" t="s">
        <v>87</v>
      </c>
      <c r="P1" s="71"/>
      <c r="Q1" s="70" t="str">
        <f>N1</f>
        <v>氏　名</v>
      </c>
      <c r="R1" s="70" t="str">
        <f>O1</f>
        <v>区分・役職</v>
      </c>
    </row>
    <row r="2" spans="1:18" ht="40.049999999999997" customHeight="1">
      <c r="A2" s="54">
        <f>ROW(A2)+29</f>
        <v>31</v>
      </c>
      <c r="B2" s="49"/>
      <c r="C2" s="50"/>
      <c r="D2" s="45">
        <f>A21+1</f>
        <v>51</v>
      </c>
      <c r="E2" s="46"/>
      <c r="F2" s="49"/>
      <c r="G2" s="109">
        <f>D21+1</f>
        <v>71</v>
      </c>
      <c r="H2" s="49"/>
      <c r="I2" s="50"/>
      <c r="J2" s="45">
        <f>G21+1</f>
        <v>91</v>
      </c>
      <c r="K2" s="46"/>
      <c r="L2" s="42"/>
      <c r="M2" s="109">
        <f>J21+1</f>
        <v>111</v>
      </c>
      <c r="N2" s="49"/>
      <c r="O2" s="50"/>
      <c r="P2" s="45">
        <f>M21+1</f>
        <v>131</v>
      </c>
      <c r="Q2" s="46"/>
      <c r="R2" s="49"/>
    </row>
    <row r="3" spans="1:18" ht="40.049999999999997" customHeight="1">
      <c r="A3" s="54">
        <f>A2+1</f>
        <v>32</v>
      </c>
      <c r="B3" s="49"/>
      <c r="C3" s="50"/>
      <c r="D3" s="45">
        <f>D2+1</f>
        <v>52</v>
      </c>
      <c r="E3" s="46"/>
      <c r="F3" s="49"/>
      <c r="G3" s="54">
        <f>G2+1</f>
        <v>72</v>
      </c>
      <c r="H3" s="49"/>
      <c r="I3" s="50"/>
      <c r="J3" s="45">
        <f>J2+1</f>
        <v>92</v>
      </c>
      <c r="K3" s="46"/>
      <c r="L3" s="49"/>
      <c r="M3" s="54">
        <f>M2+1</f>
        <v>112</v>
      </c>
      <c r="N3" s="49"/>
      <c r="O3" s="50"/>
      <c r="P3" s="45">
        <f>P2+1</f>
        <v>132</v>
      </c>
      <c r="Q3" s="46"/>
      <c r="R3" s="49"/>
    </row>
    <row r="4" spans="1:18" ht="40.049999999999997" customHeight="1">
      <c r="A4" s="54">
        <f t="shared" ref="A4:A21" si="0">A3+1</f>
        <v>33</v>
      </c>
      <c r="B4" s="49"/>
      <c r="C4" s="50"/>
      <c r="D4" s="45">
        <f t="shared" ref="D4:D21" si="1">D3+1</f>
        <v>53</v>
      </c>
      <c r="E4" s="46"/>
      <c r="F4" s="49"/>
      <c r="G4" s="54">
        <f t="shared" ref="G4:G21" si="2">G3+1</f>
        <v>73</v>
      </c>
      <c r="H4" s="49"/>
      <c r="I4" s="50"/>
      <c r="J4" s="45">
        <f t="shared" ref="J4:J21" si="3">J3+1</f>
        <v>93</v>
      </c>
      <c r="K4" s="46"/>
      <c r="L4" s="49"/>
      <c r="M4" s="54">
        <f t="shared" ref="M4:M21" si="4">M3+1</f>
        <v>113</v>
      </c>
      <c r="N4" s="49"/>
      <c r="O4" s="50"/>
      <c r="P4" s="45">
        <f t="shared" ref="P4:P21" si="5">P3+1</f>
        <v>133</v>
      </c>
      <c r="Q4" s="46"/>
      <c r="R4" s="49"/>
    </row>
    <row r="5" spans="1:18" ht="40.049999999999997" customHeight="1">
      <c r="A5" s="54">
        <f t="shared" si="0"/>
        <v>34</v>
      </c>
      <c r="B5" s="49"/>
      <c r="C5" s="50"/>
      <c r="D5" s="45">
        <f t="shared" si="1"/>
        <v>54</v>
      </c>
      <c r="E5" s="46"/>
      <c r="F5" s="49"/>
      <c r="G5" s="54">
        <f t="shared" si="2"/>
        <v>74</v>
      </c>
      <c r="H5" s="49"/>
      <c r="I5" s="50"/>
      <c r="J5" s="45">
        <f t="shared" si="3"/>
        <v>94</v>
      </c>
      <c r="K5" s="46"/>
      <c r="L5" s="49"/>
      <c r="M5" s="54">
        <f t="shared" si="4"/>
        <v>114</v>
      </c>
      <c r="N5" s="49"/>
      <c r="O5" s="50"/>
      <c r="P5" s="45">
        <f t="shared" si="5"/>
        <v>134</v>
      </c>
      <c r="Q5" s="46"/>
      <c r="R5" s="49"/>
    </row>
    <row r="6" spans="1:18" ht="40.049999999999997" customHeight="1">
      <c r="A6" s="54">
        <f t="shared" si="0"/>
        <v>35</v>
      </c>
      <c r="B6" s="49"/>
      <c r="C6" s="50"/>
      <c r="D6" s="45">
        <f t="shared" si="1"/>
        <v>55</v>
      </c>
      <c r="E6" s="46"/>
      <c r="F6" s="49"/>
      <c r="G6" s="54">
        <f t="shared" si="2"/>
        <v>75</v>
      </c>
      <c r="H6" s="49"/>
      <c r="I6" s="50"/>
      <c r="J6" s="45">
        <f t="shared" si="3"/>
        <v>95</v>
      </c>
      <c r="K6" s="46"/>
      <c r="L6" s="49"/>
      <c r="M6" s="54">
        <f t="shared" si="4"/>
        <v>115</v>
      </c>
      <c r="N6" s="49"/>
      <c r="O6" s="50"/>
      <c r="P6" s="45">
        <f t="shared" si="5"/>
        <v>135</v>
      </c>
      <c r="Q6" s="46"/>
      <c r="R6" s="49"/>
    </row>
    <row r="7" spans="1:18" ht="40.049999999999997" customHeight="1">
      <c r="A7" s="54">
        <f t="shared" si="0"/>
        <v>36</v>
      </c>
      <c r="B7" s="49"/>
      <c r="C7" s="50"/>
      <c r="D7" s="45">
        <f t="shared" si="1"/>
        <v>56</v>
      </c>
      <c r="E7" s="46"/>
      <c r="F7" s="49"/>
      <c r="G7" s="54">
        <f t="shared" si="2"/>
        <v>76</v>
      </c>
      <c r="H7" s="49"/>
      <c r="I7" s="50"/>
      <c r="J7" s="45">
        <f t="shared" si="3"/>
        <v>96</v>
      </c>
      <c r="K7" s="46"/>
      <c r="L7" s="49"/>
      <c r="M7" s="54">
        <f t="shared" si="4"/>
        <v>116</v>
      </c>
      <c r="N7" s="49"/>
      <c r="O7" s="50"/>
      <c r="P7" s="45">
        <f t="shared" si="5"/>
        <v>136</v>
      </c>
      <c r="Q7" s="46"/>
      <c r="R7" s="49"/>
    </row>
    <row r="8" spans="1:18" ht="40.049999999999997" customHeight="1">
      <c r="A8" s="54">
        <f t="shared" si="0"/>
        <v>37</v>
      </c>
      <c r="B8" s="49"/>
      <c r="C8" s="50"/>
      <c r="D8" s="45">
        <f t="shared" si="1"/>
        <v>57</v>
      </c>
      <c r="E8" s="46"/>
      <c r="F8" s="49"/>
      <c r="G8" s="54">
        <f t="shared" si="2"/>
        <v>77</v>
      </c>
      <c r="H8" s="49"/>
      <c r="I8" s="50"/>
      <c r="J8" s="45">
        <f t="shared" si="3"/>
        <v>97</v>
      </c>
      <c r="K8" s="46"/>
      <c r="L8" s="49"/>
      <c r="M8" s="54">
        <f t="shared" si="4"/>
        <v>117</v>
      </c>
      <c r="N8" s="49"/>
      <c r="O8" s="50"/>
      <c r="P8" s="45">
        <f t="shared" si="5"/>
        <v>137</v>
      </c>
      <c r="Q8" s="46"/>
      <c r="R8" s="49"/>
    </row>
    <row r="9" spans="1:18" ht="40.049999999999997" customHeight="1">
      <c r="A9" s="54">
        <f t="shared" si="0"/>
        <v>38</v>
      </c>
      <c r="B9" s="49"/>
      <c r="C9" s="50"/>
      <c r="D9" s="45">
        <f t="shared" si="1"/>
        <v>58</v>
      </c>
      <c r="E9" s="46"/>
      <c r="F9" s="49"/>
      <c r="G9" s="54">
        <f t="shared" si="2"/>
        <v>78</v>
      </c>
      <c r="H9" s="49"/>
      <c r="I9" s="50"/>
      <c r="J9" s="45">
        <f t="shared" si="3"/>
        <v>98</v>
      </c>
      <c r="K9" s="46"/>
      <c r="L9" s="49"/>
      <c r="M9" s="54">
        <f t="shared" si="4"/>
        <v>118</v>
      </c>
      <c r="N9" s="49"/>
      <c r="O9" s="50"/>
      <c r="P9" s="45">
        <f t="shared" si="5"/>
        <v>138</v>
      </c>
      <c r="Q9" s="46"/>
      <c r="R9" s="49"/>
    </row>
    <row r="10" spans="1:18" ht="40.049999999999997" customHeight="1">
      <c r="A10" s="54">
        <f t="shared" si="0"/>
        <v>39</v>
      </c>
      <c r="B10" s="49"/>
      <c r="C10" s="50"/>
      <c r="D10" s="45">
        <f t="shared" si="1"/>
        <v>59</v>
      </c>
      <c r="E10" s="46"/>
      <c r="F10" s="49"/>
      <c r="G10" s="54">
        <f t="shared" si="2"/>
        <v>79</v>
      </c>
      <c r="H10" s="49"/>
      <c r="I10" s="50"/>
      <c r="J10" s="45">
        <f t="shared" si="3"/>
        <v>99</v>
      </c>
      <c r="K10" s="46"/>
      <c r="L10" s="49"/>
      <c r="M10" s="54">
        <f t="shared" si="4"/>
        <v>119</v>
      </c>
      <c r="N10" s="49"/>
      <c r="O10" s="50"/>
      <c r="P10" s="45">
        <f t="shared" si="5"/>
        <v>139</v>
      </c>
      <c r="Q10" s="46"/>
      <c r="R10" s="49"/>
    </row>
    <row r="11" spans="1:18" ht="40.049999999999997" customHeight="1">
      <c r="A11" s="54">
        <f t="shared" si="0"/>
        <v>40</v>
      </c>
      <c r="B11" s="49"/>
      <c r="C11" s="50"/>
      <c r="D11" s="45">
        <f t="shared" si="1"/>
        <v>60</v>
      </c>
      <c r="E11" s="46"/>
      <c r="F11" s="49"/>
      <c r="G11" s="54">
        <f t="shared" si="2"/>
        <v>80</v>
      </c>
      <c r="H11" s="49"/>
      <c r="I11" s="50"/>
      <c r="J11" s="45">
        <f t="shared" si="3"/>
        <v>100</v>
      </c>
      <c r="K11" s="46"/>
      <c r="L11" s="49"/>
      <c r="M11" s="54">
        <f t="shared" si="4"/>
        <v>120</v>
      </c>
      <c r="N11" s="49"/>
      <c r="O11" s="50"/>
      <c r="P11" s="45">
        <f t="shared" si="5"/>
        <v>140</v>
      </c>
      <c r="Q11" s="46"/>
      <c r="R11" s="49"/>
    </row>
    <row r="12" spans="1:18" ht="40.049999999999997" customHeight="1">
      <c r="A12" s="54">
        <f t="shared" si="0"/>
        <v>41</v>
      </c>
      <c r="B12" s="49"/>
      <c r="C12" s="50"/>
      <c r="D12" s="45">
        <f t="shared" si="1"/>
        <v>61</v>
      </c>
      <c r="E12" s="46"/>
      <c r="F12" s="49"/>
      <c r="G12" s="54">
        <f t="shared" si="2"/>
        <v>81</v>
      </c>
      <c r="H12" s="49"/>
      <c r="I12" s="50"/>
      <c r="J12" s="45">
        <f t="shared" si="3"/>
        <v>101</v>
      </c>
      <c r="K12" s="46"/>
      <c r="L12" s="49"/>
      <c r="M12" s="54">
        <f t="shared" si="4"/>
        <v>121</v>
      </c>
      <c r="N12" s="49"/>
      <c r="O12" s="50"/>
      <c r="P12" s="45">
        <f t="shared" si="5"/>
        <v>141</v>
      </c>
      <c r="Q12" s="46"/>
      <c r="R12" s="49"/>
    </row>
    <row r="13" spans="1:18" ht="40.049999999999997" customHeight="1">
      <c r="A13" s="54">
        <f t="shared" si="0"/>
        <v>42</v>
      </c>
      <c r="B13" s="49"/>
      <c r="C13" s="50"/>
      <c r="D13" s="45">
        <f t="shared" si="1"/>
        <v>62</v>
      </c>
      <c r="E13" s="46"/>
      <c r="F13" s="49"/>
      <c r="G13" s="54">
        <f t="shared" si="2"/>
        <v>82</v>
      </c>
      <c r="H13" s="49"/>
      <c r="I13" s="50"/>
      <c r="J13" s="45">
        <f t="shared" si="3"/>
        <v>102</v>
      </c>
      <c r="K13" s="46"/>
      <c r="L13" s="49"/>
      <c r="M13" s="54">
        <f t="shared" si="4"/>
        <v>122</v>
      </c>
      <c r="N13" s="49"/>
      <c r="O13" s="50"/>
      <c r="P13" s="45">
        <f t="shared" si="5"/>
        <v>142</v>
      </c>
      <c r="Q13" s="46"/>
      <c r="R13" s="49"/>
    </row>
    <row r="14" spans="1:18" ht="40.049999999999997" customHeight="1">
      <c r="A14" s="54">
        <f t="shared" si="0"/>
        <v>43</v>
      </c>
      <c r="B14" s="49"/>
      <c r="C14" s="50"/>
      <c r="D14" s="45">
        <f t="shared" si="1"/>
        <v>63</v>
      </c>
      <c r="E14" s="46"/>
      <c r="F14" s="49"/>
      <c r="G14" s="54">
        <f t="shared" si="2"/>
        <v>83</v>
      </c>
      <c r="H14" s="49"/>
      <c r="I14" s="50"/>
      <c r="J14" s="45">
        <f t="shared" si="3"/>
        <v>103</v>
      </c>
      <c r="K14" s="46"/>
      <c r="L14" s="49"/>
      <c r="M14" s="54">
        <f t="shared" si="4"/>
        <v>123</v>
      </c>
      <c r="N14" s="49"/>
      <c r="O14" s="50"/>
      <c r="P14" s="45">
        <f t="shared" si="5"/>
        <v>143</v>
      </c>
      <c r="Q14" s="46"/>
      <c r="R14" s="49"/>
    </row>
    <row r="15" spans="1:18" ht="40.049999999999997" customHeight="1">
      <c r="A15" s="54">
        <f t="shared" si="0"/>
        <v>44</v>
      </c>
      <c r="B15" s="49"/>
      <c r="C15" s="50"/>
      <c r="D15" s="45">
        <f t="shared" si="1"/>
        <v>64</v>
      </c>
      <c r="E15" s="46"/>
      <c r="F15" s="49"/>
      <c r="G15" s="54">
        <f t="shared" si="2"/>
        <v>84</v>
      </c>
      <c r="H15" s="49"/>
      <c r="I15" s="50"/>
      <c r="J15" s="45">
        <f t="shared" si="3"/>
        <v>104</v>
      </c>
      <c r="K15" s="46"/>
      <c r="L15" s="49"/>
      <c r="M15" s="54">
        <f t="shared" si="4"/>
        <v>124</v>
      </c>
      <c r="N15" s="49"/>
      <c r="O15" s="50"/>
      <c r="P15" s="45">
        <f t="shared" si="5"/>
        <v>144</v>
      </c>
      <c r="Q15" s="46"/>
      <c r="R15" s="49"/>
    </row>
    <row r="16" spans="1:18" ht="40.049999999999997" customHeight="1">
      <c r="A16" s="54">
        <f t="shared" si="0"/>
        <v>45</v>
      </c>
      <c r="B16" s="49"/>
      <c r="C16" s="50"/>
      <c r="D16" s="45">
        <f t="shared" si="1"/>
        <v>65</v>
      </c>
      <c r="E16" s="46"/>
      <c r="F16" s="49"/>
      <c r="G16" s="54">
        <f t="shared" si="2"/>
        <v>85</v>
      </c>
      <c r="H16" s="49"/>
      <c r="I16" s="50"/>
      <c r="J16" s="45">
        <f t="shared" si="3"/>
        <v>105</v>
      </c>
      <c r="K16" s="46"/>
      <c r="L16" s="49"/>
      <c r="M16" s="54">
        <f t="shared" si="4"/>
        <v>125</v>
      </c>
      <c r="N16" s="49"/>
      <c r="O16" s="50"/>
      <c r="P16" s="45">
        <f t="shared" si="5"/>
        <v>145</v>
      </c>
      <c r="Q16" s="46"/>
      <c r="R16" s="49"/>
    </row>
    <row r="17" spans="1:18" ht="40.049999999999997" customHeight="1">
      <c r="A17" s="54">
        <f t="shared" si="0"/>
        <v>46</v>
      </c>
      <c r="B17" s="49"/>
      <c r="C17" s="50"/>
      <c r="D17" s="45">
        <f t="shared" si="1"/>
        <v>66</v>
      </c>
      <c r="E17" s="46"/>
      <c r="F17" s="49"/>
      <c r="G17" s="54">
        <f t="shared" si="2"/>
        <v>86</v>
      </c>
      <c r="H17" s="49"/>
      <c r="I17" s="50"/>
      <c r="J17" s="45">
        <f t="shared" si="3"/>
        <v>106</v>
      </c>
      <c r="K17" s="46"/>
      <c r="L17" s="49"/>
      <c r="M17" s="54">
        <f t="shared" si="4"/>
        <v>126</v>
      </c>
      <c r="N17" s="49"/>
      <c r="O17" s="50"/>
      <c r="P17" s="45">
        <f t="shared" si="5"/>
        <v>146</v>
      </c>
      <c r="Q17" s="46"/>
      <c r="R17" s="49"/>
    </row>
    <row r="18" spans="1:18" ht="40.049999999999997" customHeight="1">
      <c r="A18" s="54">
        <f t="shared" si="0"/>
        <v>47</v>
      </c>
      <c r="B18" s="49"/>
      <c r="C18" s="50"/>
      <c r="D18" s="45">
        <f t="shared" si="1"/>
        <v>67</v>
      </c>
      <c r="E18" s="46"/>
      <c r="F18" s="49"/>
      <c r="G18" s="54">
        <f t="shared" si="2"/>
        <v>87</v>
      </c>
      <c r="H18" s="49"/>
      <c r="I18" s="50"/>
      <c r="J18" s="45">
        <f t="shared" si="3"/>
        <v>107</v>
      </c>
      <c r="K18" s="46"/>
      <c r="L18" s="49"/>
      <c r="M18" s="54">
        <f t="shared" si="4"/>
        <v>127</v>
      </c>
      <c r="N18" s="49"/>
      <c r="O18" s="50"/>
      <c r="P18" s="45">
        <f t="shared" si="5"/>
        <v>147</v>
      </c>
      <c r="Q18" s="46"/>
      <c r="R18" s="49"/>
    </row>
    <row r="19" spans="1:18" ht="40.049999999999997" customHeight="1">
      <c r="A19" s="54">
        <f t="shared" si="0"/>
        <v>48</v>
      </c>
      <c r="B19" s="49"/>
      <c r="C19" s="50"/>
      <c r="D19" s="45">
        <f t="shared" si="1"/>
        <v>68</v>
      </c>
      <c r="E19" s="46"/>
      <c r="F19" s="49"/>
      <c r="G19" s="54">
        <f t="shared" si="2"/>
        <v>88</v>
      </c>
      <c r="H19" s="49"/>
      <c r="I19" s="50"/>
      <c r="J19" s="45">
        <f t="shared" si="3"/>
        <v>108</v>
      </c>
      <c r="K19" s="46"/>
      <c r="L19" s="49"/>
      <c r="M19" s="54">
        <f t="shared" si="4"/>
        <v>128</v>
      </c>
      <c r="N19" s="49"/>
      <c r="O19" s="50"/>
      <c r="P19" s="45">
        <f t="shared" si="5"/>
        <v>148</v>
      </c>
      <c r="Q19" s="46"/>
      <c r="R19" s="49"/>
    </row>
    <row r="20" spans="1:18" ht="40.049999999999997" customHeight="1">
      <c r="A20" s="54">
        <f t="shared" si="0"/>
        <v>49</v>
      </c>
      <c r="B20" s="49"/>
      <c r="C20" s="50"/>
      <c r="D20" s="45">
        <f t="shared" si="1"/>
        <v>69</v>
      </c>
      <c r="E20" s="46"/>
      <c r="F20" s="49"/>
      <c r="G20" s="54">
        <f t="shared" si="2"/>
        <v>89</v>
      </c>
      <c r="H20" s="49"/>
      <c r="I20" s="50"/>
      <c r="J20" s="45">
        <f t="shared" si="3"/>
        <v>109</v>
      </c>
      <c r="K20" s="46"/>
      <c r="L20" s="49"/>
      <c r="M20" s="54">
        <f t="shared" si="4"/>
        <v>129</v>
      </c>
      <c r="N20" s="49"/>
      <c r="O20" s="50"/>
      <c r="P20" s="45">
        <f t="shared" si="5"/>
        <v>149</v>
      </c>
      <c r="Q20" s="46"/>
      <c r="R20" s="49"/>
    </row>
    <row r="21" spans="1:18" ht="40.049999999999997" customHeight="1">
      <c r="A21" s="54">
        <f t="shared" si="0"/>
        <v>50</v>
      </c>
      <c r="B21" s="49"/>
      <c r="C21" s="50"/>
      <c r="D21" s="45">
        <f t="shared" si="1"/>
        <v>70</v>
      </c>
      <c r="E21" s="46"/>
      <c r="F21" s="49"/>
      <c r="G21" s="54">
        <f t="shared" si="2"/>
        <v>90</v>
      </c>
      <c r="H21" s="49"/>
      <c r="I21" s="50"/>
      <c r="J21" s="45">
        <f t="shared" si="3"/>
        <v>110</v>
      </c>
      <c r="K21" s="46"/>
      <c r="L21" s="49"/>
      <c r="M21" s="54">
        <f t="shared" si="4"/>
        <v>130</v>
      </c>
      <c r="N21" s="49"/>
      <c r="O21" s="50"/>
      <c r="P21" s="45">
        <f t="shared" si="5"/>
        <v>150</v>
      </c>
      <c r="Q21" s="46"/>
      <c r="R21" s="49"/>
    </row>
    <row r="22" spans="1:18" ht="40.049999999999997" customHeight="1">
      <c r="A22" s="63"/>
      <c r="B22" s="316"/>
      <c r="C22" s="316"/>
      <c r="D22" s="315" t="str">
        <f>IF(H2&lt;&gt;"","№"&amp;D21+1&amp;"以降の名簿は別紙","")</f>
        <v/>
      </c>
      <c r="E22" s="315"/>
      <c r="F22" s="52">
        <v>2</v>
      </c>
      <c r="G22" s="63"/>
      <c r="H22" s="316"/>
      <c r="I22" s="316"/>
      <c r="J22" s="315" t="str">
        <f>IF(N2&lt;&gt;"","№"&amp;J21+1&amp;"以降の名簿は別紙","")</f>
        <v/>
      </c>
      <c r="K22" s="315"/>
      <c r="L22" s="52">
        <f>F22+1</f>
        <v>3</v>
      </c>
      <c r="M22" s="63"/>
      <c r="N22" s="316"/>
      <c r="O22" s="316"/>
      <c r="P22" s="315" t="str">
        <f>IF(T2&lt;&gt;"","№"&amp;P21+1&amp;"以降の名簿は別紙","")</f>
        <v/>
      </c>
      <c r="Q22" s="315"/>
      <c r="R22" s="52">
        <f>L22+1</f>
        <v>4</v>
      </c>
    </row>
    <row r="23" spans="1:18" ht="40.049999999999997" customHeight="1">
      <c r="A23" s="55"/>
      <c r="B23" s="34"/>
      <c r="C23" s="34"/>
      <c r="D23" s="34"/>
      <c r="E23" s="34"/>
      <c r="F23" s="34"/>
      <c r="G23" s="34"/>
      <c r="H23" s="34"/>
      <c r="I23" s="34"/>
      <c r="J23" s="34"/>
      <c r="K23" s="34"/>
      <c r="L23" s="34"/>
      <c r="M23" s="34"/>
      <c r="N23" s="34"/>
      <c r="O23" s="34"/>
      <c r="P23" s="34"/>
      <c r="Q23" s="34"/>
      <c r="R23" s="34"/>
    </row>
    <row r="24" spans="1:18" ht="40.049999999999997" customHeight="1">
      <c r="A24" s="55"/>
      <c r="B24" s="34"/>
      <c r="C24" s="34"/>
      <c r="D24" s="34"/>
      <c r="E24" s="34"/>
      <c r="F24" s="34"/>
      <c r="G24" s="34"/>
      <c r="H24" s="34"/>
      <c r="I24" s="34"/>
      <c r="J24" s="34"/>
      <c r="K24" s="34"/>
      <c r="L24" s="34"/>
      <c r="M24" s="34"/>
      <c r="N24" s="34"/>
      <c r="O24" s="34"/>
      <c r="P24" s="34"/>
      <c r="Q24" s="34"/>
      <c r="R24" s="34"/>
    </row>
    <row r="25" spans="1:18" ht="40.049999999999997" customHeight="1">
      <c r="A25" s="55"/>
      <c r="B25" s="34"/>
      <c r="C25" s="34"/>
      <c r="D25" s="34"/>
      <c r="E25" s="34"/>
      <c r="F25" s="34"/>
      <c r="G25" s="34"/>
      <c r="H25" s="34"/>
      <c r="I25" s="34"/>
      <c r="J25" s="34"/>
      <c r="K25" s="34"/>
      <c r="L25" s="34"/>
      <c r="M25" s="34"/>
      <c r="N25" s="34"/>
      <c r="O25" s="34"/>
      <c r="P25" s="34"/>
      <c r="Q25" s="34"/>
      <c r="R25" s="34"/>
    </row>
    <row r="26" spans="1:18" ht="40.049999999999997" customHeight="1">
      <c r="A26" s="55"/>
      <c r="B26" s="34"/>
      <c r="C26" s="34"/>
      <c r="D26" s="34"/>
      <c r="E26" s="34"/>
      <c r="F26" s="34"/>
      <c r="G26" s="34"/>
      <c r="H26" s="34"/>
      <c r="I26" s="34"/>
      <c r="J26" s="34"/>
      <c r="K26" s="34"/>
      <c r="L26" s="34"/>
      <c r="M26" s="34"/>
      <c r="N26" s="34"/>
      <c r="O26" s="34"/>
      <c r="P26" s="34"/>
      <c r="Q26" s="34"/>
      <c r="R26" s="34"/>
    </row>
    <row r="27" spans="1:18" ht="40.049999999999997" customHeight="1">
      <c r="A27" s="55"/>
      <c r="B27" s="34"/>
      <c r="C27" s="34"/>
      <c r="D27" s="34"/>
      <c r="E27" s="34"/>
      <c r="F27" s="34"/>
      <c r="G27" s="34"/>
      <c r="H27" s="34"/>
      <c r="I27" s="34"/>
      <c r="J27" s="34"/>
      <c r="K27" s="34"/>
      <c r="L27" s="34"/>
      <c r="M27" s="34"/>
      <c r="N27" s="34"/>
      <c r="O27" s="34"/>
      <c r="P27" s="34"/>
      <c r="Q27" s="34"/>
      <c r="R27" s="34"/>
    </row>
    <row r="28" spans="1:18" ht="40.049999999999997" customHeight="1">
      <c r="A28" s="55"/>
      <c r="B28" s="34"/>
      <c r="C28" s="34"/>
      <c r="D28" s="34"/>
      <c r="E28" s="34"/>
      <c r="F28" s="34"/>
      <c r="G28" s="34"/>
      <c r="H28" s="34"/>
      <c r="I28" s="34"/>
      <c r="J28" s="34"/>
      <c r="K28" s="34"/>
      <c r="L28" s="34"/>
      <c r="M28" s="34"/>
      <c r="N28" s="34"/>
      <c r="O28" s="34"/>
      <c r="P28" s="34"/>
      <c r="Q28" s="34"/>
      <c r="R28" s="34"/>
    </row>
    <row r="29" spans="1:18" ht="40.049999999999997" customHeight="1">
      <c r="A29" s="55"/>
      <c r="B29" s="34"/>
      <c r="C29" s="34"/>
      <c r="D29" s="34"/>
      <c r="E29" s="34"/>
      <c r="F29" s="34"/>
      <c r="G29" s="34"/>
      <c r="H29" s="34"/>
      <c r="I29" s="34"/>
      <c r="J29" s="34"/>
      <c r="K29" s="34"/>
      <c r="L29" s="34"/>
      <c r="M29" s="34"/>
      <c r="N29" s="34"/>
      <c r="O29" s="34"/>
      <c r="P29" s="34"/>
      <c r="Q29" s="34"/>
      <c r="R29" s="34"/>
    </row>
    <row r="30" spans="1:18" ht="40.049999999999997" customHeight="1">
      <c r="A30" s="55"/>
      <c r="B30" s="34"/>
      <c r="C30" s="34"/>
      <c r="D30" s="34"/>
      <c r="E30" s="34"/>
      <c r="F30" s="34"/>
      <c r="G30" s="34"/>
      <c r="H30" s="34"/>
      <c r="I30" s="34"/>
      <c r="J30" s="34"/>
      <c r="K30" s="34"/>
      <c r="L30" s="34"/>
      <c r="M30" s="34"/>
      <c r="N30" s="34"/>
      <c r="O30" s="34"/>
      <c r="P30" s="34"/>
      <c r="Q30" s="34"/>
      <c r="R30" s="34"/>
    </row>
    <row r="31" spans="1:18" ht="40.049999999999997" customHeight="1">
      <c r="A31" s="55"/>
      <c r="B31" s="34"/>
      <c r="C31" s="34"/>
      <c r="D31" s="34"/>
      <c r="E31" s="34"/>
      <c r="F31" s="34"/>
      <c r="G31" s="34"/>
      <c r="H31" s="34"/>
      <c r="I31" s="34"/>
      <c r="J31" s="34"/>
      <c r="K31" s="34"/>
      <c r="L31" s="34"/>
      <c r="M31" s="34"/>
      <c r="N31" s="34"/>
      <c r="O31" s="34"/>
      <c r="P31" s="34"/>
      <c r="Q31" s="34"/>
      <c r="R31" s="34"/>
    </row>
    <row r="32" spans="1:18" ht="40.049999999999997" customHeight="1">
      <c r="A32" s="55"/>
      <c r="B32" s="34"/>
      <c r="C32" s="34"/>
      <c r="D32" s="34"/>
      <c r="E32" s="34"/>
      <c r="F32" s="34"/>
      <c r="G32" s="34"/>
      <c r="H32" s="34"/>
      <c r="I32" s="34"/>
      <c r="J32" s="34"/>
      <c r="K32" s="34"/>
      <c r="L32" s="34"/>
      <c r="M32" s="34"/>
      <c r="N32" s="34"/>
      <c r="O32" s="34"/>
      <c r="P32" s="34"/>
      <c r="Q32" s="34"/>
      <c r="R32" s="34"/>
    </row>
    <row r="33" spans="1:18" ht="40.049999999999997" customHeight="1">
      <c r="A33" s="55"/>
      <c r="B33" s="34"/>
      <c r="C33" s="34"/>
      <c r="D33" s="34"/>
      <c r="E33" s="34"/>
      <c r="F33" s="34"/>
      <c r="G33" s="34"/>
      <c r="H33" s="34"/>
      <c r="I33" s="34"/>
      <c r="J33" s="34"/>
      <c r="K33" s="34"/>
      <c r="L33" s="34"/>
      <c r="M33" s="34"/>
      <c r="N33" s="34"/>
      <c r="O33" s="34"/>
      <c r="P33" s="34"/>
      <c r="Q33" s="34"/>
      <c r="R33" s="34"/>
    </row>
    <row r="34" spans="1:18" ht="40.049999999999997" customHeight="1">
      <c r="A34" s="55"/>
      <c r="B34" s="34"/>
      <c r="C34" s="34"/>
      <c r="D34" s="34"/>
      <c r="E34" s="34"/>
      <c r="F34" s="34"/>
      <c r="G34" s="34"/>
      <c r="H34" s="34"/>
      <c r="I34" s="34"/>
      <c r="J34" s="34"/>
      <c r="K34" s="34"/>
      <c r="L34" s="34"/>
      <c r="M34" s="34"/>
      <c r="N34" s="34"/>
      <c r="O34" s="34"/>
      <c r="P34" s="34"/>
      <c r="Q34" s="34"/>
      <c r="R34" s="34"/>
    </row>
    <row r="35" spans="1:18" ht="40.049999999999997" customHeight="1">
      <c r="A35" s="55"/>
      <c r="B35" s="34"/>
      <c r="C35" s="34"/>
      <c r="D35" s="34"/>
      <c r="E35" s="34"/>
      <c r="F35" s="34"/>
      <c r="G35" s="34"/>
      <c r="H35" s="34"/>
      <c r="I35" s="34"/>
      <c r="J35" s="34"/>
      <c r="K35" s="34"/>
      <c r="L35" s="34"/>
      <c r="M35" s="34"/>
      <c r="N35" s="34"/>
      <c r="O35" s="34"/>
      <c r="P35" s="34"/>
      <c r="Q35" s="34"/>
      <c r="R35" s="34"/>
    </row>
    <row r="36" spans="1:18" ht="40.049999999999997" customHeight="1">
      <c r="A36" s="55"/>
      <c r="B36" s="34"/>
      <c r="C36" s="34"/>
      <c r="D36" s="34"/>
      <c r="E36" s="34"/>
      <c r="F36" s="34"/>
      <c r="G36" s="34"/>
      <c r="H36" s="34"/>
      <c r="I36" s="34"/>
      <c r="J36" s="34"/>
      <c r="K36" s="34"/>
      <c r="L36" s="34"/>
      <c r="M36" s="34"/>
      <c r="N36" s="34"/>
      <c r="O36" s="34"/>
      <c r="P36" s="34"/>
      <c r="Q36" s="34"/>
      <c r="R36" s="34"/>
    </row>
    <row r="37" spans="1:18" ht="40.049999999999997" customHeight="1">
      <c r="A37" s="55"/>
      <c r="B37" s="34"/>
      <c r="C37" s="34"/>
      <c r="D37" s="34"/>
      <c r="E37" s="34"/>
      <c r="F37" s="34"/>
      <c r="G37" s="34"/>
      <c r="H37" s="34"/>
      <c r="I37" s="34"/>
      <c r="J37" s="34"/>
      <c r="K37" s="34"/>
      <c r="L37" s="34"/>
      <c r="M37" s="34"/>
      <c r="N37" s="34"/>
      <c r="O37" s="34"/>
      <c r="P37" s="34"/>
      <c r="Q37" s="34"/>
      <c r="R37" s="34"/>
    </row>
    <row r="38" spans="1:18" ht="40.049999999999997" customHeight="1">
      <c r="A38" s="55"/>
      <c r="B38" s="34"/>
      <c r="C38" s="34"/>
      <c r="D38" s="34"/>
      <c r="E38" s="34"/>
      <c r="F38" s="34"/>
      <c r="G38" s="34"/>
      <c r="H38" s="34"/>
      <c r="I38" s="34"/>
      <c r="J38" s="34"/>
      <c r="K38" s="34"/>
      <c r="L38" s="34"/>
      <c r="M38" s="34"/>
      <c r="N38" s="34"/>
      <c r="O38" s="34"/>
      <c r="P38" s="34"/>
      <c r="Q38" s="34"/>
      <c r="R38" s="34"/>
    </row>
    <row r="39" spans="1:18" ht="40.049999999999997" customHeight="1">
      <c r="A39" s="55"/>
      <c r="B39" s="34"/>
      <c r="C39" s="34"/>
      <c r="D39" s="34"/>
      <c r="E39" s="34"/>
      <c r="F39" s="34"/>
      <c r="G39" s="34"/>
      <c r="H39" s="34"/>
      <c r="I39" s="34"/>
      <c r="J39" s="34"/>
      <c r="K39" s="34"/>
      <c r="L39" s="34"/>
      <c r="M39" s="34"/>
      <c r="N39" s="34"/>
      <c r="O39" s="34"/>
      <c r="P39" s="34"/>
      <c r="Q39" s="34"/>
      <c r="R39" s="34"/>
    </row>
    <row r="40" spans="1:18" ht="40.049999999999997" customHeight="1">
      <c r="A40" s="55"/>
      <c r="B40" s="34"/>
      <c r="C40" s="34"/>
      <c r="D40" s="34"/>
      <c r="E40" s="34"/>
      <c r="F40" s="34"/>
      <c r="G40" s="34"/>
      <c r="H40" s="34"/>
      <c r="I40" s="34"/>
      <c r="J40" s="34"/>
      <c r="K40" s="34"/>
      <c r="L40" s="34"/>
      <c r="M40" s="34"/>
      <c r="N40" s="34"/>
      <c r="O40" s="34"/>
      <c r="P40" s="34"/>
      <c r="Q40" s="34"/>
      <c r="R40" s="34"/>
    </row>
    <row r="41" spans="1:18" ht="40.049999999999997" customHeight="1">
      <c r="A41" s="55"/>
      <c r="B41" s="34"/>
      <c r="C41" s="34"/>
      <c r="D41" s="34"/>
      <c r="E41" s="34"/>
      <c r="F41" s="34"/>
      <c r="G41" s="34"/>
      <c r="H41" s="34"/>
      <c r="I41" s="34"/>
      <c r="J41" s="34"/>
      <c r="K41" s="34"/>
      <c r="L41" s="34"/>
      <c r="M41" s="34"/>
      <c r="N41" s="34"/>
      <c r="O41" s="34"/>
      <c r="P41" s="34"/>
      <c r="Q41" s="34"/>
      <c r="R41" s="34"/>
    </row>
    <row r="42" spans="1:18" ht="40.049999999999997" customHeight="1">
      <c r="A42" s="55"/>
      <c r="B42" s="34"/>
      <c r="C42" s="34"/>
      <c r="D42" s="34"/>
      <c r="E42" s="34"/>
      <c r="F42" s="34"/>
      <c r="G42" s="34"/>
      <c r="H42" s="34"/>
      <c r="I42" s="34"/>
      <c r="J42" s="34"/>
      <c r="K42" s="34"/>
      <c r="L42" s="34"/>
      <c r="M42" s="34"/>
      <c r="N42" s="34"/>
      <c r="O42" s="34"/>
      <c r="P42" s="34"/>
      <c r="Q42" s="34"/>
      <c r="R42" s="34"/>
    </row>
    <row r="43" spans="1:18" ht="40.049999999999997" customHeight="1">
      <c r="A43" s="55"/>
      <c r="B43" s="34"/>
      <c r="C43" s="34"/>
      <c r="D43" s="34"/>
      <c r="E43" s="34"/>
      <c r="F43" s="34"/>
      <c r="G43" s="34"/>
      <c r="H43" s="34"/>
      <c r="I43" s="34"/>
      <c r="J43" s="34"/>
      <c r="K43" s="34"/>
      <c r="L43" s="34"/>
      <c r="M43" s="34"/>
      <c r="N43" s="34"/>
      <c r="O43" s="34"/>
      <c r="P43" s="34"/>
      <c r="Q43" s="34"/>
      <c r="R43" s="34"/>
    </row>
    <row r="44" spans="1:18" ht="40.049999999999997" customHeight="1">
      <c r="A44" s="55"/>
      <c r="B44" s="34"/>
      <c r="C44" s="34"/>
      <c r="D44" s="34"/>
      <c r="E44" s="34"/>
      <c r="F44" s="34"/>
      <c r="G44" s="34"/>
      <c r="H44" s="34"/>
      <c r="I44" s="34"/>
      <c r="J44" s="34"/>
      <c r="K44" s="34"/>
      <c r="L44" s="34"/>
      <c r="M44" s="34"/>
      <c r="N44" s="34"/>
      <c r="O44" s="34"/>
      <c r="P44" s="34"/>
      <c r="Q44" s="34"/>
      <c r="R44" s="34"/>
    </row>
    <row r="45" spans="1:18" ht="40.049999999999997" customHeight="1">
      <c r="A45" s="55"/>
      <c r="B45" s="34"/>
      <c r="C45" s="34"/>
      <c r="D45" s="34"/>
      <c r="E45" s="34"/>
      <c r="F45" s="34"/>
      <c r="G45" s="34"/>
      <c r="H45" s="34"/>
      <c r="I45" s="34"/>
      <c r="J45" s="34"/>
      <c r="K45" s="34"/>
      <c r="L45" s="34"/>
      <c r="M45" s="34"/>
      <c r="N45" s="34"/>
      <c r="O45" s="34"/>
      <c r="P45" s="34"/>
      <c r="Q45" s="34"/>
      <c r="R45" s="34"/>
    </row>
    <row r="46" spans="1:18" ht="40.049999999999997" customHeight="1">
      <c r="A46" s="55"/>
      <c r="B46" s="34"/>
      <c r="C46" s="34"/>
      <c r="D46" s="34"/>
      <c r="E46" s="34"/>
      <c r="F46" s="34"/>
      <c r="G46" s="34"/>
      <c r="H46" s="34"/>
      <c r="I46" s="34"/>
      <c r="J46" s="34"/>
      <c r="K46" s="34"/>
      <c r="L46" s="34"/>
      <c r="M46" s="34"/>
      <c r="N46" s="34"/>
      <c r="O46" s="34"/>
      <c r="P46" s="34"/>
      <c r="Q46" s="34"/>
      <c r="R46" s="34"/>
    </row>
    <row r="47" spans="1:18" ht="40.049999999999997" customHeight="1">
      <c r="A47" s="55"/>
      <c r="B47" s="34"/>
      <c r="C47" s="34"/>
      <c r="D47" s="34"/>
      <c r="E47" s="34"/>
      <c r="F47" s="34"/>
      <c r="G47" s="34"/>
      <c r="H47" s="34"/>
      <c r="I47" s="34"/>
      <c r="J47" s="34"/>
      <c r="K47" s="34"/>
      <c r="L47" s="34"/>
      <c r="M47" s="34"/>
      <c r="N47" s="34"/>
      <c r="O47" s="34"/>
      <c r="P47" s="34"/>
      <c r="Q47" s="34"/>
      <c r="R47" s="34"/>
    </row>
    <row r="48" spans="1:18" ht="40.049999999999997" customHeight="1">
      <c r="A48" s="55"/>
      <c r="B48" s="34"/>
      <c r="C48" s="34"/>
      <c r="D48" s="34"/>
      <c r="E48" s="34"/>
      <c r="F48" s="34"/>
      <c r="G48" s="34"/>
      <c r="H48" s="34"/>
      <c r="I48" s="34"/>
      <c r="J48" s="34"/>
      <c r="K48" s="34"/>
      <c r="L48" s="34"/>
      <c r="M48" s="34"/>
      <c r="N48" s="34"/>
      <c r="O48" s="34"/>
      <c r="P48" s="34"/>
      <c r="Q48" s="34"/>
      <c r="R48" s="34"/>
    </row>
    <row r="49" spans="1:18" ht="40.049999999999997" customHeight="1">
      <c r="A49" s="55"/>
      <c r="B49" s="34"/>
      <c r="C49" s="34"/>
      <c r="D49" s="34"/>
      <c r="E49" s="34"/>
      <c r="F49" s="34"/>
      <c r="G49" s="34"/>
      <c r="H49" s="34"/>
      <c r="I49" s="34"/>
      <c r="J49" s="34"/>
      <c r="K49" s="34"/>
      <c r="L49" s="34"/>
      <c r="M49" s="34"/>
      <c r="N49" s="34"/>
      <c r="O49" s="34"/>
      <c r="P49" s="34"/>
      <c r="Q49" s="34"/>
      <c r="R49" s="34"/>
    </row>
    <row r="50" spans="1:18" ht="40.049999999999997" customHeight="1">
      <c r="A50" s="55"/>
      <c r="B50" s="34"/>
      <c r="C50" s="34"/>
      <c r="D50" s="34"/>
      <c r="E50" s="34"/>
      <c r="F50" s="34"/>
      <c r="G50" s="34"/>
      <c r="H50" s="34"/>
      <c r="I50" s="34"/>
      <c r="J50" s="34"/>
      <c r="K50" s="34"/>
      <c r="L50" s="34"/>
      <c r="M50" s="34"/>
      <c r="N50" s="34"/>
      <c r="O50" s="34"/>
      <c r="P50" s="34"/>
      <c r="Q50" s="34"/>
      <c r="R50" s="34"/>
    </row>
    <row r="51" spans="1:18" ht="40.049999999999997" customHeight="1">
      <c r="A51" s="55"/>
      <c r="B51" s="34"/>
      <c r="C51" s="34"/>
      <c r="D51" s="34"/>
      <c r="E51" s="34"/>
      <c r="F51" s="34"/>
      <c r="G51" s="34"/>
      <c r="H51" s="34"/>
      <c r="I51" s="34"/>
      <c r="J51" s="34"/>
      <c r="K51" s="34"/>
      <c r="L51" s="34"/>
      <c r="M51" s="34"/>
      <c r="N51" s="34"/>
      <c r="O51" s="34"/>
      <c r="P51" s="34"/>
      <c r="Q51" s="34"/>
      <c r="R51" s="34"/>
    </row>
  </sheetData>
  <mergeCells count="6">
    <mergeCell ref="N22:O22"/>
    <mergeCell ref="P22:Q22"/>
    <mergeCell ref="B22:C22"/>
    <mergeCell ref="H22:I22"/>
    <mergeCell ref="D22:E22"/>
    <mergeCell ref="J22:K22"/>
  </mergeCells>
  <phoneticPr fontId="2"/>
  <printOptions horizontalCentered="1"/>
  <pageMargins left="0.51181102362204722" right="0.51181102362204722" top="0.59055118110236227" bottom="0.59055118110236227" header="0.19685039370078741" footer="0.19685039370078741"/>
  <pageSetup paperSize="9" scale="83" fitToHeight="0" orientation="portrait" r:id="rId1"/>
  <headerFooter>
    <oddHeader>&amp;L様式第11号</oddHeader>
    <oddFooter>&amp;C&amp;6公益財団法人高知県観光コンベンション協会</oddFooter>
  </headerFooter>
  <colBreaks count="2" manualBreakCount="2">
    <brk id="6" max="21" man="1"/>
    <brk id="12" max="21"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61BE1-BE0B-49EE-BAA1-3037D22A0B7D}">
  <sheetPr>
    <tabColor theme="7" tint="0.59999389629810485"/>
  </sheetPr>
  <dimension ref="A1:AT110"/>
  <sheetViews>
    <sheetView view="pageBreakPreview" zoomScaleNormal="100" zoomScaleSheetLayoutView="100" workbookViewId="0"/>
  </sheetViews>
  <sheetFormatPr defaultColWidth="4.69921875" defaultRowHeight="22.05" customHeight="1"/>
  <cols>
    <col min="1" max="16384" width="4.69921875" style="1"/>
  </cols>
  <sheetData>
    <row r="1" spans="1:18" ht="22.05" customHeight="1">
      <c r="A1" s="9" t="s">
        <v>43</v>
      </c>
      <c r="B1" s="9"/>
      <c r="C1" s="9"/>
      <c r="D1" s="9"/>
      <c r="E1" s="9"/>
      <c r="F1" s="9"/>
      <c r="G1" s="9"/>
      <c r="H1" s="9"/>
      <c r="I1" s="9"/>
      <c r="J1" s="9"/>
      <c r="K1" s="9"/>
      <c r="L1" s="9"/>
      <c r="M1" s="9"/>
      <c r="N1" s="9"/>
      <c r="O1" s="9"/>
      <c r="P1" s="9"/>
      <c r="Q1" s="9"/>
      <c r="R1" s="9"/>
    </row>
    <row r="2" spans="1:18" ht="27" customHeight="1">
      <c r="A2" s="9"/>
      <c r="B2" s="9"/>
      <c r="C2" s="9"/>
      <c r="D2" s="9"/>
      <c r="E2" s="9"/>
      <c r="F2" s="9"/>
      <c r="G2" s="9"/>
      <c r="H2" s="9"/>
      <c r="I2" s="9"/>
      <c r="J2" s="9"/>
      <c r="K2" s="147" t="str">
        <f>'申請書(様式第１号)'!$K$2</f>
        <v>令和</v>
      </c>
      <c r="L2" s="147"/>
      <c r="M2" s="33"/>
      <c r="N2" s="18" t="s">
        <v>59</v>
      </c>
      <c r="O2" s="33"/>
      <c r="P2" s="18" t="s">
        <v>60</v>
      </c>
      <c r="Q2" s="33"/>
      <c r="R2" s="18" t="s">
        <v>61</v>
      </c>
    </row>
    <row r="3" spans="1:18" ht="15" customHeight="1">
      <c r="A3" s="9"/>
      <c r="B3" s="9"/>
      <c r="C3" s="9"/>
      <c r="D3" s="9"/>
      <c r="E3" s="9"/>
      <c r="F3" s="9"/>
      <c r="G3" s="9"/>
      <c r="H3" s="9"/>
      <c r="I3" s="9"/>
      <c r="J3" s="9"/>
      <c r="K3" s="9"/>
      <c r="L3" s="9"/>
      <c r="M3" s="9"/>
      <c r="N3" s="9"/>
      <c r="O3" s="9"/>
      <c r="P3" s="9"/>
      <c r="Q3" s="9"/>
      <c r="R3" s="9"/>
    </row>
    <row r="4" spans="1:18" ht="22.05" customHeight="1">
      <c r="A4" s="9"/>
      <c r="B4" s="317" t="s">
        <v>10</v>
      </c>
      <c r="C4" s="317"/>
      <c r="D4" s="317"/>
      <c r="E4" s="317"/>
      <c r="F4" s="318" t="s">
        <v>44</v>
      </c>
      <c r="G4" s="318"/>
      <c r="H4" s="318"/>
      <c r="I4" s="318"/>
      <c r="J4" s="318"/>
      <c r="K4" s="318"/>
      <c r="L4" s="318"/>
      <c r="M4" s="318"/>
      <c r="N4" s="318"/>
      <c r="O4" s="318"/>
      <c r="P4" s="318"/>
      <c r="Q4" s="318"/>
      <c r="R4" s="9"/>
    </row>
    <row r="5" spans="1:18" ht="10.050000000000001" customHeight="1"/>
    <row r="6" spans="1:18" ht="10.050000000000001" customHeight="1"/>
    <row r="7" spans="1:18" ht="15" customHeight="1" thickBot="1">
      <c r="G7" s="148" t="str">
        <f>IF('申請書(様式第１号)'!$G$8&lt;&gt;"",'申請書(様式第１号)'!$G$8,"")</f>
        <v/>
      </c>
      <c r="H7" s="148"/>
      <c r="I7" s="1" t="str">
        <f>'申請書(様式第１号)'!$I$8</f>
        <v>　本届の記載内容に不備・虚偽はなく、要綱等を遵守します。</v>
      </c>
    </row>
    <row r="8" spans="1:18" ht="25.95" customHeight="1">
      <c r="H8" s="162" t="str">
        <f>'申請書(様式第１号)'!$H$9</f>
        <v>申請団体
所在地</v>
      </c>
      <c r="I8" s="360"/>
      <c r="J8" s="88" t="str">
        <f>'申請書(様式第１号)'!$J$9</f>
        <v>〒</v>
      </c>
      <c r="K8" s="350" t="str">
        <f>IF('申請書(様式第１号)'!$K$9&lt;&gt;"",'申請書(様式第１号)'!$K$9,"")</f>
        <v/>
      </c>
      <c r="L8" s="350"/>
      <c r="M8" s="350"/>
      <c r="N8" s="350"/>
      <c r="O8" s="350"/>
      <c r="P8" s="350"/>
      <c r="Q8" s="350"/>
      <c r="R8" s="351"/>
    </row>
    <row r="9" spans="1:18" ht="25.95" customHeight="1">
      <c r="H9" s="346"/>
      <c r="I9" s="347"/>
      <c r="J9" s="352" t="str">
        <f>IF('申請書(様式第１号)'!$J$10&lt;&gt;"",'申請書(様式第１号)'!$J$10,"")</f>
        <v/>
      </c>
      <c r="K9" s="353"/>
      <c r="L9" s="353"/>
      <c r="M9" s="353"/>
      <c r="N9" s="353"/>
      <c r="O9" s="353"/>
      <c r="P9" s="353"/>
      <c r="Q9" s="353"/>
      <c r="R9" s="354"/>
    </row>
    <row r="10" spans="1:18" ht="25.95" customHeight="1">
      <c r="H10" s="141" t="str">
        <f>'申請書(様式第１号)'!$H$11</f>
        <v>申請
団体名</v>
      </c>
      <c r="I10" s="345"/>
      <c r="J10" s="355" t="str">
        <f>IF('申請書(様式第１号)'!$J$11&lt;&gt;"",'申請書(様式第１号)'!$J$11,"")</f>
        <v/>
      </c>
      <c r="K10" s="356"/>
      <c r="L10" s="356"/>
      <c r="M10" s="356"/>
      <c r="N10" s="356"/>
      <c r="O10" s="356"/>
      <c r="P10" s="356"/>
      <c r="Q10" s="356"/>
      <c r="R10" s="178" t="s">
        <v>9</v>
      </c>
    </row>
    <row r="11" spans="1:18" ht="25.95" customHeight="1">
      <c r="H11" s="346"/>
      <c r="I11" s="347"/>
      <c r="J11" s="352"/>
      <c r="K11" s="353"/>
      <c r="L11" s="353"/>
      <c r="M11" s="353"/>
      <c r="N11" s="353"/>
      <c r="O11" s="353"/>
      <c r="P11" s="353"/>
      <c r="Q11" s="353"/>
      <c r="R11" s="178"/>
    </row>
    <row r="12" spans="1:18" ht="25.95" customHeight="1">
      <c r="H12" s="158" t="str">
        <f>'申請書(様式第１号)'!$H$13</f>
        <v>申請団体
代表者
(職・氏名)</v>
      </c>
      <c r="I12" s="159"/>
      <c r="J12" s="28" t="str">
        <f>'申請書(様式第１号)'!$J$13</f>
        <v>職：</v>
      </c>
      <c r="K12" s="348" t="str">
        <f>IF('申請書(様式第１号)'!$K$13&lt;&gt;"",'申請書(様式第１号)'!$K$13,"")</f>
        <v/>
      </c>
      <c r="L12" s="348"/>
      <c r="M12" s="348"/>
      <c r="N12" s="348"/>
      <c r="O12" s="348"/>
      <c r="P12" s="348"/>
      <c r="Q12" s="348"/>
      <c r="R12" s="178"/>
    </row>
    <row r="13" spans="1:18" ht="25.95" customHeight="1" thickBot="1">
      <c r="H13" s="143"/>
      <c r="I13" s="144"/>
      <c r="J13" s="27" t="str">
        <f>'申請書(様式第１号)'!$J$14</f>
        <v>氏名：</v>
      </c>
      <c r="K13" s="349" t="str">
        <f>IF('申請書(様式第１号)'!$K$14&lt;&gt;"",'申請書(様式第１号)'!$K$14,"")</f>
        <v/>
      </c>
      <c r="L13" s="349"/>
      <c r="M13" s="349"/>
      <c r="N13" s="349"/>
      <c r="O13" s="349"/>
      <c r="P13" s="349"/>
      <c r="Q13" s="349"/>
      <c r="R13" s="179"/>
    </row>
    <row r="14" spans="1:18" ht="19.95" customHeight="1">
      <c r="A14" s="3"/>
      <c r="B14" s="3"/>
    </row>
    <row r="15" spans="1:18" ht="25.95" customHeight="1">
      <c r="A15" s="311" t="str">
        <f>"　"&amp;B4&amp;"高知県スポーツ合宿支援事業助成金交付要綱第10条に基づき、下記のとおり請求します。"</f>
        <v>　令和８年度高知県スポーツ合宿支援事業助成金交付要綱第10条に基づき、下記のとおり請求します。</v>
      </c>
      <c r="B15" s="311"/>
      <c r="C15" s="311"/>
      <c r="D15" s="311"/>
      <c r="E15" s="311"/>
      <c r="F15" s="311"/>
      <c r="G15" s="311"/>
      <c r="H15" s="311"/>
      <c r="I15" s="311"/>
      <c r="J15" s="311"/>
      <c r="K15" s="311"/>
      <c r="L15" s="311"/>
      <c r="M15" s="311"/>
      <c r="N15" s="311"/>
      <c r="O15" s="311"/>
      <c r="P15" s="311"/>
      <c r="Q15" s="311"/>
      <c r="R15" s="311"/>
    </row>
    <row r="16" spans="1:18" ht="25.95" customHeight="1">
      <c r="A16" s="311"/>
      <c r="B16" s="311"/>
      <c r="C16" s="311"/>
      <c r="D16" s="311"/>
      <c r="E16" s="311"/>
      <c r="F16" s="311"/>
      <c r="G16" s="311"/>
      <c r="H16" s="311"/>
      <c r="I16" s="311"/>
      <c r="J16" s="311"/>
      <c r="K16" s="311"/>
      <c r="L16" s="311"/>
      <c r="M16" s="311"/>
      <c r="N16" s="311"/>
      <c r="O16" s="311"/>
      <c r="P16" s="311"/>
      <c r="Q16" s="311"/>
      <c r="R16" s="311"/>
    </row>
    <row r="17" spans="1:46" ht="22.05" customHeight="1">
      <c r="A17" s="311"/>
      <c r="B17" s="311"/>
      <c r="C17" s="311"/>
      <c r="D17" s="311"/>
      <c r="E17" s="311"/>
      <c r="F17" s="311"/>
      <c r="G17" s="311"/>
      <c r="H17" s="311"/>
      <c r="I17" s="311"/>
      <c r="J17" s="311"/>
      <c r="K17" s="311"/>
      <c r="L17" s="311"/>
      <c r="M17" s="311"/>
      <c r="N17" s="311"/>
      <c r="O17" s="311"/>
      <c r="P17" s="311"/>
      <c r="Q17" s="311"/>
      <c r="R17" s="311"/>
    </row>
    <row r="18" spans="1:46" ht="19.95" customHeight="1" thickBot="1">
      <c r="A18" s="15"/>
      <c r="B18" s="15"/>
      <c r="C18" s="15"/>
      <c r="D18" s="15"/>
      <c r="E18" s="15"/>
      <c r="F18" s="15"/>
      <c r="G18" s="15"/>
      <c r="H18" s="15"/>
      <c r="I18" s="15"/>
      <c r="J18" s="15"/>
      <c r="K18" s="15"/>
      <c r="L18" s="15"/>
      <c r="M18" s="15"/>
      <c r="N18" s="15"/>
      <c r="O18" s="15"/>
      <c r="P18" s="15"/>
      <c r="Q18" s="15"/>
      <c r="R18" s="15"/>
    </row>
    <row r="19" spans="1:46" ht="45" customHeight="1" thickBot="1">
      <c r="A19" s="14"/>
      <c r="B19" s="13"/>
      <c r="D19" s="365" t="s">
        <v>45</v>
      </c>
      <c r="E19" s="366"/>
      <c r="F19" s="366"/>
      <c r="G19" s="366"/>
      <c r="H19" s="366"/>
      <c r="I19" s="366"/>
      <c r="J19" s="364"/>
      <c r="K19" s="364"/>
      <c r="L19" s="364"/>
      <c r="M19" s="364"/>
      <c r="N19" s="366" t="s">
        <v>2</v>
      </c>
      <c r="O19" s="367"/>
      <c r="P19" s="13"/>
      <c r="Q19" s="13"/>
      <c r="R19" s="14"/>
      <c r="S19" s="263" t="s">
        <v>180</v>
      </c>
      <c r="T19" s="264"/>
      <c r="U19" s="264"/>
      <c r="V19" s="264"/>
      <c r="W19" s="264"/>
      <c r="X19" s="264"/>
      <c r="Y19" s="264"/>
      <c r="Z19" s="264"/>
      <c r="AA19" s="264"/>
      <c r="AB19" s="264"/>
      <c r="AC19" s="264"/>
      <c r="AD19" s="264"/>
      <c r="AE19" s="264"/>
      <c r="AF19" s="264"/>
      <c r="AG19" s="264"/>
      <c r="AH19" s="264"/>
      <c r="AI19" s="264"/>
      <c r="AJ19" s="264"/>
      <c r="AK19" s="264"/>
      <c r="AL19" s="264"/>
      <c r="AM19" s="264"/>
      <c r="AN19" s="264"/>
      <c r="AO19" s="264"/>
      <c r="AP19" s="264"/>
      <c r="AQ19" s="264"/>
      <c r="AR19" s="264"/>
      <c r="AS19" s="264"/>
      <c r="AT19" s="264"/>
    </row>
    <row r="20" spans="1:46" ht="22.05" customHeight="1" thickBot="1">
      <c r="I20" s="151"/>
      <c r="J20" s="151"/>
    </row>
    <row r="21" spans="1:46" ht="30" customHeight="1" thickBot="1">
      <c r="A21" s="337" t="s">
        <v>46</v>
      </c>
      <c r="B21" s="338"/>
      <c r="C21" s="338"/>
      <c r="D21" s="338"/>
      <c r="E21" s="338"/>
      <c r="F21" s="338"/>
      <c r="G21" s="338"/>
      <c r="H21" s="338"/>
      <c r="I21" s="338"/>
      <c r="J21" s="338"/>
      <c r="K21" s="338"/>
      <c r="L21" s="338"/>
      <c r="M21" s="338"/>
      <c r="N21" s="338"/>
      <c r="O21" s="338"/>
      <c r="P21" s="338"/>
      <c r="Q21" s="338"/>
      <c r="R21" s="339"/>
    </row>
    <row r="22" spans="1:46" ht="30" customHeight="1">
      <c r="A22" s="340" t="s">
        <v>47</v>
      </c>
      <c r="B22" s="341"/>
      <c r="C22" s="341"/>
      <c r="D22" s="341"/>
      <c r="E22" s="342"/>
      <c r="F22" s="343"/>
      <c r="G22" s="343"/>
      <c r="H22" s="343"/>
      <c r="I22" s="343"/>
      <c r="J22" s="343"/>
      <c r="K22" s="343"/>
      <c r="L22" s="343"/>
      <c r="M22" s="343"/>
      <c r="N22" s="343"/>
      <c r="O22" s="343"/>
      <c r="P22" s="343"/>
      <c r="Q22" s="343"/>
      <c r="R22" s="344"/>
      <c r="S22" s="263" t="s">
        <v>94</v>
      </c>
      <c r="T22" s="264"/>
      <c r="U22" s="264"/>
      <c r="V22" s="264"/>
      <c r="W22" s="264"/>
      <c r="X22" s="264"/>
      <c r="Y22" s="264"/>
      <c r="Z22" s="264"/>
      <c r="AA22" s="264"/>
      <c r="AB22" s="264"/>
      <c r="AC22" s="264"/>
      <c r="AD22" s="264"/>
      <c r="AE22" s="264"/>
      <c r="AF22" s="264"/>
      <c r="AG22" s="264"/>
      <c r="AH22" s="264"/>
      <c r="AI22" s="264"/>
      <c r="AJ22" s="264"/>
      <c r="AK22" s="264"/>
      <c r="AL22" s="264"/>
      <c r="AM22" s="264"/>
      <c r="AN22" s="264"/>
      <c r="AO22" s="264"/>
      <c r="AP22" s="264"/>
      <c r="AQ22" s="264"/>
      <c r="AR22" s="264"/>
      <c r="AS22" s="264"/>
      <c r="AT22" s="264"/>
    </row>
    <row r="23" spans="1:46" ht="30" customHeight="1">
      <c r="A23" s="332" t="s">
        <v>48</v>
      </c>
      <c r="B23" s="333"/>
      <c r="C23" s="333"/>
      <c r="D23" s="333"/>
      <c r="E23" s="334"/>
      <c r="F23" s="361"/>
      <c r="G23" s="362"/>
      <c r="H23" s="362"/>
      <c r="I23" s="362"/>
      <c r="J23" s="362"/>
      <c r="K23" s="362"/>
      <c r="L23" s="362"/>
      <c r="M23" s="362"/>
      <c r="N23" s="362"/>
      <c r="O23" s="362"/>
      <c r="P23" s="362"/>
      <c r="Q23" s="362"/>
      <c r="R23" s="363"/>
      <c r="S23" s="263"/>
      <c r="T23" s="264"/>
      <c r="U23" s="264"/>
      <c r="V23" s="264"/>
      <c r="W23" s="264"/>
      <c r="X23" s="264"/>
      <c r="Y23" s="264"/>
      <c r="Z23" s="264"/>
      <c r="AA23" s="264"/>
      <c r="AB23" s="264"/>
      <c r="AC23" s="264"/>
      <c r="AD23" s="264"/>
      <c r="AE23" s="264"/>
      <c r="AF23" s="264"/>
      <c r="AG23" s="264"/>
      <c r="AH23" s="264"/>
      <c r="AI23" s="264"/>
      <c r="AJ23" s="264"/>
      <c r="AK23" s="264"/>
      <c r="AL23" s="264"/>
      <c r="AM23" s="264"/>
      <c r="AN23" s="264"/>
      <c r="AO23" s="264"/>
      <c r="AP23" s="264"/>
      <c r="AQ23" s="264"/>
      <c r="AR23" s="264"/>
      <c r="AS23" s="264"/>
      <c r="AT23" s="264"/>
    </row>
    <row r="24" spans="1:46" ht="30" customHeight="1">
      <c r="A24" s="332" t="s">
        <v>49</v>
      </c>
      <c r="B24" s="333"/>
      <c r="C24" s="333"/>
      <c r="D24" s="333"/>
      <c r="E24" s="334"/>
      <c r="F24" s="60" t="s">
        <v>18</v>
      </c>
      <c r="G24" s="357" t="s">
        <v>110</v>
      </c>
      <c r="H24" s="357"/>
      <c r="I24" s="85"/>
      <c r="J24" s="60" t="s">
        <v>18</v>
      </c>
      <c r="K24" s="357" t="s">
        <v>111</v>
      </c>
      <c r="L24" s="357"/>
      <c r="M24" s="85"/>
      <c r="N24" s="60" t="s">
        <v>18</v>
      </c>
      <c r="O24" s="358" t="s">
        <v>112</v>
      </c>
      <c r="P24" s="358"/>
      <c r="Q24" s="358"/>
      <c r="R24" s="359"/>
      <c r="S24" s="263"/>
      <c r="T24" s="264"/>
      <c r="U24" s="264"/>
      <c r="V24" s="264"/>
      <c r="W24" s="264"/>
      <c r="X24" s="264"/>
      <c r="Y24" s="264"/>
      <c r="Z24" s="264"/>
      <c r="AA24" s="264"/>
      <c r="AB24" s="264"/>
      <c r="AC24" s="264"/>
      <c r="AD24" s="264"/>
      <c r="AE24" s="264"/>
      <c r="AF24" s="264"/>
      <c r="AG24" s="264"/>
      <c r="AH24" s="264"/>
      <c r="AI24" s="264"/>
      <c r="AJ24" s="264"/>
      <c r="AK24" s="264"/>
      <c r="AL24" s="264"/>
      <c r="AM24" s="264"/>
      <c r="AN24" s="264"/>
      <c r="AO24" s="264"/>
      <c r="AP24" s="264"/>
      <c r="AQ24" s="264"/>
      <c r="AR24" s="264"/>
      <c r="AS24" s="264"/>
      <c r="AT24" s="264"/>
    </row>
    <row r="25" spans="1:46" ht="30" customHeight="1">
      <c r="A25" s="332" t="s">
        <v>50</v>
      </c>
      <c r="B25" s="333"/>
      <c r="C25" s="333"/>
      <c r="D25" s="333"/>
      <c r="E25" s="334"/>
      <c r="F25" s="335"/>
      <c r="G25" s="335"/>
      <c r="H25" s="335"/>
      <c r="I25" s="335"/>
      <c r="J25" s="335"/>
      <c r="K25" s="335"/>
      <c r="L25" s="335"/>
      <c r="M25" s="335"/>
      <c r="N25" s="335"/>
      <c r="O25" s="335"/>
      <c r="P25" s="335"/>
      <c r="Q25" s="335"/>
      <c r="R25" s="336"/>
      <c r="S25" s="263"/>
      <c r="T25" s="264"/>
      <c r="U25" s="264"/>
      <c r="V25" s="264"/>
      <c r="W25" s="264"/>
      <c r="X25" s="264"/>
      <c r="Y25" s="264"/>
      <c r="Z25" s="264"/>
      <c r="AA25" s="264"/>
      <c r="AB25" s="264"/>
      <c r="AC25" s="264"/>
      <c r="AD25" s="264"/>
      <c r="AE25" s="264"/>
      <c r="AF25" s="264"/>
      <c r="AG25" s="264"/>
      <c r="AH25" s="264"/>
      <c r="AI25" s="264"/>
      <c r="AJ25" s="264"/>
      <c r="AK25" s="264"/>
      <c r="AL25" s="264"/>
      <c r="AM25" s="264"/>
      <c r="AN25" s="264"/>
      <c r="AO25" s="264"/>
      <c r="AP25" s="264"/>
      <c r="AQ25" s="264"/>
      <c r="AR25" s="264"/>
      <c r="AS25" s="264"/>
      <c r="AT25" s="264"/>
    </row>
    <row r="26" spans="1:46" ht="30" customHeight="1">
      <c r="A26" s="323" t="s">
        <v>86</v>
      </c>
      <c r="B26" s="324"/>
      <c r="C26" s="324"/>
      <c r="D26" s="324"/>
      <c r="E26" s="325"/>
      <c r="F26" s="329" t="s">
        <v>51</v>
      </c>
      <c r="G26" s="329"/>
      <c r="H26" s="330"/>
      <c r="I26" s="330"/>
      <c r="J26" s="330"/>
      <c r="K26" s="330"/>
      <c r="L26" s="330"/>
      <c r="M26" s="330"/>
      <c r="N26" s="330"/>
      <c r="O26" s="330"/>
      <c r="P26" s="330"/>
      <c r="Q26" s="330"/>
      <c r="R26" s="331"/>
      <c r="S26" s="263"/>
      <c r="T26" s="264"/>
      <c r="U26" s="264"/>
      <c r="V26" s="264"/>
      <c r="W26" s="264"/>
      <c r="X26" s="264"/>
      <c r="Y26" s="264"/>
      <c r="Z26" s="264"/>
      <c r="AA26" s="264"/>
      <c r="AB26" s="264"/>
      <c r="AC26" s="264"/>
      <c r="AD26" s="264"/>
      <c r="AE26" s="264"/>
      <c r="AF26" s="264"/>
      <c r="AG26" s="264"/>
      <c r="AH26" s="264"/>
      <c r="AI26" s="264"/>
      <c r="AJ26" s="264"/>
      <c r="AK26" s="264"/>
      <c r="AL26" s="264"/>
      <c r="AM26" s="264"/>
      <c r="AN26" s="264"/>
      <c r="AO26" s="264"/>
      <c r="AP26" s="264"/>
      <c r="AQ26" s="264"/>
      <c r="AR26" s="264"/>
      <c r="AS26" s="264"/>
      <c r="AT26" s="264"/>
    </row>
    <row r="27" spans="1:46" ht="30" customHeight="1" thickBot="1">
      <c r="A27" s="326"/>
      <c r="B27" s="327"/>
      <c r="C27" s="327"/>
      <c r="D27" s="327"/>
      <c r="E27" s="328"/>
      <c r="F27" s="321"/>
      <c r="G27" s="321"/>
      <c r="H27" s="321"/>
      <c r="I27" s="321"/>
      <c r="J27" s="321"/>
      <c r="K27" s="321"/>
      <c r="L27" s="321"/>
      <c r="M27" s="321"/>
      <c r="N27" s="321"/>
      <c r="O27" s="321"/>
      <c r="P27" s="321"/>
      <c r="Q27" s="321"/>
      <c r="R27" s="322"/>
      <c r="S27" s="263"/>
      <c r="T27" s="264"/>
      <c r="U27" s="264"/>
      <c r="V27" s="264"/>
      <c r="W27" s="264"/>
      <c r="X27" s="264"/>
      <c r="Y27" s="264"/>
      <c r="Z27" s="264"/>
      <c r="AA27" s="264"/>
      <c r="AB27" s="264"/>
      <c r="AC27" s="264"/>
      <c r="AD27" s="264"/>
      <c r="AE27" s="264"/>
      <c r="AF27" s="264"/>
      <c r="AG27" s="264"/>
      <c r="AH27" s="264"/>
      <c r="AI27" s="264"/>
      <c r="AJ27" s="264"/>
      <c r="AK27" s="264"/>
      <c r="AL27" s="264"/>
      <c r="AM27" s="264"/>
      <c r="AN27" s="264"/>
      <c r="AO27" s="264"/>
      <c r="AP27" s="264"/>
      <c r="AQ27" s="264"/>
      <c r="AR27" s="264"/>
      <c r="AS27" s="264"/>
      <c r="AT27" s="264"/>
    </row>
    <row r="28" spans="1:46" ht="30" customHeight="1">
      <c r="A28" s="319" t="s">
        <v>113</v>
      </c>
      <c r="B28" s="319"/>
      <c r="C28" s="319"/>
      <c r="D28" s="319"/>
      <c r="E28" s="319"/>
      <c r="F28" s="319"/>
      <c r="G28" s="319"/>
      <c r="H28" s="319"/>
      <c r="I28" s="319"/>
      <c r="J28" s="319"/>
      <c r="K28" s="319"/>
      <c r="L28" s="319"/>
      <c r="M28" s="319"/>
      <c r="N28" s="319"/>
      <c r="O28" s="319"/>
      <c r="P28" s="319"/>
      <c r="Q28" s="319"/>
      <c r="R28" s="319"/>
    </row>
    <row r="29" spans="1:46" ht="27" customHeight="1">
      <c r="A29" s="320"/>
      <c r="B29" s="320"/>
      <c r="C29" s="320"/>
      <c r="D29" s="320"/>
      <c r="E29" s="320"/>
      <c r="F29" s="320"/>
      <c r="G29" s="320"/>
      <c r="H29" s="320"/>
      <c r="I29" s="320"/>
      <c r="J29" s="320"/>
      <c r="K29" s="320"/>
      <c r="L29" s="320"/>
      <c r="M29" s="320"/>
      <c r="N29" s="320"/>
      <c r="O29" s="320"/>
      <c r="P29" s="320"/>
      <c r="Q29" s="320"/>
      <c r="R29" s="320"/>
    </row>
    <row r="30" spans="1:46" ht="30" customHeight="1"/>
    <row r="31" spans="1:46" ht="30" customHeight="1"/>
    <row r="32" spans="1:46" ht="19.95" customHeight="1"/>
    <row r="33" ht="28.05" customHeight="1"/>
    <row r="34" ht="28.05" customHeight="1"/>
    <row r="35" ht="30" customHeight="1"/>
    <row r="36" ht="27" customHeight="1"/>
    <row r="37" ht="27" customHeight="1"/>
    <row r="38" ht="27" customHeight="1"/>
    <row r="39" ht="27" customHeight="1"/>
    <row r="40" ht="27" customHeight="1"/>
    <row r="41" ht="27" customHeight="1"/>
    <row r="42" ht="27" customHeight="1"/>
    <row r="43" ht="27" customHeight="1"/>
    <row r="44" ht="27" customHeight="1"/>
    <row r="45" ht="27" customHeight="1"/>
    <row r="46" ht="27" customHeight="1"/>
    <row r="47" ht="27" customHeight="1"/>
    <row r="48" ht="27" customHeight="1"/>
    <row r="49" ht="27" customHeight="1"/>
    <row r="50" ht="27" customHeight="1"/>
    <row r="51" ht="27" customHeight="1"/>
    <row r="52" ht="27" customHeight="1"/>
    <row r="53" ht="27" customHeight="1"/>
    <row r="54" ht="27" customHeight="1"/>
    <row r="55" ht="27" customHeight="1"/>
    <row r="56" ht="27" customHeight="1"/>
    <row r="57" ht="27" customHeight="1"/>
    <row r="58" ht="27" customHeight="1"/>
    <row r="59" ht="27" customHeight="1"/>
    <row r="60" ht="27" customHeight="1"/>
    <row r="61" ht="27" customHeight="1"/>
    <row r="62" ht="27" customHeight="1"/>
    <row r="63" ht="27" customHeight="1"/>
    <row r="64" ht="27" customHeight="1"/>
    <row r="65" ht="27" customHeight="1"/>
    <row r="66" ht="27" customHeight="1"/>
    <row r="67" ht="27" customHeight="1"/>
    <row r="68" ht="27" customHeight="1"/>
    <row r="69" ht="27" customHeight="1"/>
    <row r="70" ht="27" customHeight="1"/>
    <row r="71" ht="27" customHeight="1"/>
    <row r="72" ht="27" customHeight="1"/>
    <row r="73" ht="27" customHeight="1"/>
    <row r="74" ht="27" customHeight="1"/>
    <row r="75" ht="27" customHeight="1"/>
    <row r="76" ht="27" customHeight="1"/>
    <row r="77" ht="27" customHeight="1"/>
    <row r="78" ht="27" customHeight="1"/>
    <row r="79" ht="27" customHeight="1"/>
    <row r="80" ht="27" customHeight="1"/>
    <row r="81" ht="27" customHeight="1"/>
    <row r="82" ht="27" customHeight="1"/>
    <row r="83" ht="27" customHeight="1"/>
    <row r="84" ht="27" customHeight="1"/>
    <row r="85" ht="27" customHeight="1"/>
    <row r="86" ht="27" customHeight="1"/>
    <row r="87" ht="27" customHeight="1"/>
    <row r="88" ht="27" customHeight="1"/>
    <row r="89" ht="27" customHeight="1"/>
    <row r="90" ht="27" customHeight="1"/>
    <row r="91" ht="27" customHeight="1"/>
    <row r="92" ht="27" customHeight="1"/>
    <row r="93" ht="27" customHeight="1"/>
    <row r="94" ht="27" customHeight="1"/>
    <row r="95" ht="27" customHeight="1"/>
    <row r="96" ht="27" customHeight="1"/>
    <row r="97" ht="27" customHeight="1"/>
    <row r="98" ht="27" customHeight="1"/>
    <row r="99" ht="27" customHeight="1"/>
    <row r="100" ht="27" customHeight="1"/>
    <row r="101" ht="27" customHeight="1"/>
    <row r="102" ht="27" customHeight="1"/>
    <row r="103" ht="27" customHeight="1"/>
    <row r="104" ht="27" customHeight="1"/>
    <row r="105" ht="27" customHeight="1"/>
    <row r="106" ht="27" customHeight="1"/>
    <row r="107" ht="27" customHeight="1"/>
    <row r="108" ht="27" customHeight="1"/>
    <row r="109" ht="27" customHeight="1"/>
    <row r="110" ht="27" customHeight="1"/>
  </sheetData>
  <mergeCells count="36">
    <mergeCell ref="G24:H24"/>
    <mergeCell ref="K24:L24"/>
    <mergeCell ref="O24:R24"/>
    <mergeCell ref="G7:H7"/>
    <mergeCell ref="H8:I9"/>
    <mergeCell ref="F23:R23"/>
    <mergeCell ref="A15:R17"/>
    <mergeCell ref="I20:J20"/>
    <mergeCell ref="J19:M19"/>
    <mergeCell ref="D19:I19"/>
    <mergeCell ref="N19:O19"/>
    <mergeCell ref="K2:L2"/>
    <mergeCell ref="H10:I11"/>
    <mergeCell ref="H12:I13"/>
    <mergeCell ref="K12:Q12"/>
    <mergeCell ref="K13:Q13"/>
    <mergeCell ref="K8:R8"/>
    <mergeCell ref="J9:R9"/>
    <mergeCell ref="J10:Q11"/>
    <mergeCell ref="R10:R13"/>
    <mergeCell ref="S19:AT19"/>
    <mergeCell ref="S22:AT27"/>
    <mergeCell ref="B4:E4"/>
    <mergeCell ref="F4:Q4"/>
    <mergeCell ref="A28:R29"/>
    <mergeCell ref="F27:R27"/>
    <mergeCell ref="A26:E27"/>
    <mergeCell ref="F26:G26"/>
    <mergeCell ref="H26:R26"/>
    <mergeCell ref="A24:E24"/>
    <mergeCell ref="A25:E25"/>
    <mergeCell ref="F25:R25"/>
    <mergeCell ref="A21:R21"/>
    <mergeCell ref="A22:E22"/>
    <mergeCell ref="F22:R22"/>
    <mergeCell ref="A23:E23"/>
  </mergeCells>
  <phoneticPr fontId="2"/>
  <printOptions horizontalCentered="1"/>
  <pageMargins left="0.51181102362204722" right="0.51181102362204722" top="0.59055118110236227" bottom="0.59055118110236227" header="0.19685039370078741" footer="0.19685039370078741"/>
  <pageSetup paperSize="9" orientation="portrait" blackAndWhite="1" r:id="rId1"/>
  <headerFooter>
    <oddFooter>&amp;C&amp;6公益財団法人高知県観光コンベンション協会</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1484651B-4566-411C-89F6-9416B6A36226}">
          <x14:formula1>
            <xm:f>リスト用!$B$3:$B$14</xm:f>
          </x14:formula1>
          <xm:sqref>O2</xm:sqref>
        </x14:dataValidation>
        <x14:dataValidation type="list" allowBlank="1" showInputMessage="1" showErrorMessage="1" xr:uid="{EFDF7D91-3144-447D-BF4B-FBE0451D777B}">
          <x14:formula1>
            <xm:f>リスト用!$A$3:$A$4</xm:f>
          </x14:formula1>
          <xm:sqref>M2</xm:sqref>
        </x14:dataValidation>
        <x14:dataValidation type="list" allowBlank="1" showInputMessage="1" showErrorMessage="1" xr:uid="{4FDF6BBE-823C-4776-B5AC-A28431650525}">
          <x14:formula1>
            <xm:f>リスト用!$C$3:$C$33</xm:f>
          </x14:formula1>
          <xm:sqref>Q2</xm:sqref>
        </x14:dataValidation>
        <x14:dataValidation type="list" allowBlank="1" showInputMessage="1" showErrorMessage="1" xr:uid="{E2DD974B-5824-4ACC-9AF5-054D18C6EACF}">
          <x14:formula1>
            <xm:f>リスト用!$H$3:$H$4</xm:f>
          </x14:formula1>
          <xm:sqref>F24 J24 N24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65FA9-7023-4C97-837A-5F7A6C1CD492}">
  <sheetPr>
    <tabColor theme="3" tint="0.749992370372631"/>
  </sheetPr>
  <dimension ref="A1:AT107"/>
  <sheetViews>
    <sheetView view="pageBreakPreview" zoomScaleNormal="100" zoomScaleSheetLayoutView="100" workbookViewId="0"/>
  </sheetViews>
  <sheetFormatPr defaultColWidth="4.69921875" defaultRowHeight="22.05" customHeight="1"/>
  <cols>
    <col min="1" max="16384" width="4.69921875" style="1"/>
  </cols>
  <sheetData>
    <row r="1" spans="1:46" ht="30" customHeight="1">
      <c r="A1" s="9" t="s">
        <v>55</v>
      </c>
    </row>
    <row r="2" spans="1:46" ht="19.95" customHeight="1" thickBot="1"/>
    <row r="3" spans="1:46" ht="25.05" customHeight="1">
      <c r="A3" s="149" t="s">
        <v>57</v>
      </c>
      <c r="B3" s="149"/>
      <c r="C3" s="149"/>
      <c r="D3" s="149"/>
      <c r="E3" s="149"/>
      <c r="F3" s="149"/>
      <c r="G3" s="149"/>
      <c r="H3" s="149"/>
      <c r="I3" s="149"/>
      <c r="J3" s="149"/>
      <c r="K3" s="149"/>
      <c r="L3" s="149"/>
      <c r="M3" s="149"/>
      <c r="N3" s="149"/>
      <c r="O3" s="149"/>
      <c r="P3" s="149"/>
      <c r="Q3" s="149"/>
      <c r="R3" s="149"/>
      <c r="AF3" s="402" t="s">
        <v>9</v>
      </c>
      <c r="AG3" s="403"/>
    </row>
    <row r="4" spans="1:46" ht="28.05" customHeight="1" thickBot="1">
      <c r="C4" s="148" t="s">
        <v>52</v>
      </c>
      <c r="D4" s="148"/>
      <c r="E4" s="148"/>
      <c r="F4" s="4"/>
      <c r="AF4" s="404"/>
      <c r="AG4" s="405"/>
    </row>
    <row r="5" spans="1:46" ht="28.05" customHeight="1">
      <c r="C5" s="399" t="s">
        <v>195</v>
      </c>
      <c r="D5" s="400"/>
      <c r="E5" s="88" t="s">
        <v>4</v>
      </c>
      <c r="F5" s="406"/>
      <c r="G5" s="407"/>
      <c r="H5" s="407"/>
      <c r="I5" s="407"/>
      <c r="J5" s="407"/>
      <c r="K5" s="407"/>
      <c r="L5" s="407"/>
      <c r="M5" s="407"/>
      <c r="N5" s="407"/>
      <c r="O5" s="407"/>
      <c r="P5" s="408"/>
      <c r="S5" s="368" t="s">
        <v>194</v>
      </c>
      <c r="T5" s="368"/>
      <c r="U5" s="368"/>
      <c r="V5" s="368"/>
      <c r="W5" s="368"/>
      <c r="X5" s="368"/>
      <c r="Y5" s="368"/>
      <c r="Z5" s="368"/>
      <c r="AA5" s="368"/>
      <c r="AB5" s="368"/>
      <c r="AC5" s="62"/>
      <c r="AD5" s="62"/>
      <c r="AE5" s="62"/>
      <c r="AF5" s="62"/>
      <c r="AG5" s="62"/>
      <c r="AH5" s="62"/>
      <c r="AI5" s="62"/>
      <c r="AJ5" s="62"/>
      <c r="AK5" s="62"/>
      <c r="AL5" s="62"/>
      <c r="AM5" s="62"/>
      <c r="AN5" s="62"/>
      <c r="AO5" s="62"/>
      <c r="AP5" s="62"/>
      <c r="AQ5" s="62"/>
      <c r="AR5" s="62"/>
      <c r="AS5" s="62"/>
      <c r="AT5" s="62"/>
    </row>
    <row r="6" spans="1:46" ht="28.05" customHeight="1">
      <c r="C6" s="376"/>
      <c r="D6" s="401"/>
      <c r="E6" s="409"/>
      <c r="F6" s="409"/>
      <c r="G6" s="409"/>
      <c r="H6" s="409"/>
      <c r="I6" s="409"/>
      <c r="J6" s="409"/>
      <c r="K6" s="409"/>
      <c r="L6" s="409"/>
      <c r="M6" s="409"/>
      <c r="N6" s="409"/>
      <c r="O6" s="409"/>
      <c r="P6" s="410"/>
      <c r="S6" s="368"/>
      <c r="T6" s="368"/>
      <c r="U6" s="368"/>
      <c r="V6" s="368"/>
      <c r="W6" s="368"/>
      <c r="X6" s="368"/>
      <c r="Y6" s="368"/>
      <c r="Z6" s="368"/>
      <c r="AA6" s="368"/>
      <c r="AB6" s="368"/>
    </row>
    <row r="7" spans="1:46" ht="28.05" customHeight="1">
      <c r="C7" s="376" t="s">
        <v>196</v>
      </c>
      <c r="D7" s="377"/>
      <c r="E7" s="390"/>
      <c r="F7" s="391"/>
      <c r="G7" s="391"/>
      <c r="H7" s="391"/>
      <c r="I7" s="391"/>
      <c r="J7" s="391"/>
      <c r="K7" s="391"/>
      <c r="L7" s="391"/>
      <c r="M7" s="391"/>
      <c r="N7" s="392"/>
      <c r="O7" s="383" t="s">
        <v>9</v>
      </c>
      <c r="P7" s="384"/>
      <c r="S7" s="368" t="s">
        <v>95</v>
      </c>
      <c r="T7" s="368"/>
      <c r="U7" s="368"/>
      <c r="V7" s="368"/>
      <c r="W7" s="368"/>
      <c r="X7" s="368"/>
      <c r="Y7" s="368"/>
      <c r="Z7" s="368"/>
      <c r="AA7" s="368"/>
      <c r="AB7" s="368"/>
      <c r="AC7" s="368"/>
    </row>
    <row r="8" spans="1:46" ht="28.05" customHeight="1" thickBot="1">
      <c r="C8" s="378"/>
      <c r="D8" s="379"/>
      <c r="E8" s="393"/>
      <c r="F8" s="394"/>
      <c r="G8" s="394"/>
      <c r="H8" s="394"/>
      <c r="I8" s="394"/>
      <c r="J8" s="394"/>
      <c r="K8" s="394"/>
      <c r="L8" s="394"/>
      <c r="M8" s="394"/>
      <c r="N8" s="395"/>
      <c r="O8" s="385"/>
      <c r="P8" s="386"/>
      <c r="S8" s="368"/>
      <c r="T8" s="368"/>
      <c r="U8" s="368"/>
      <c r="V8" s="368"/>
      <c r="W8" s="368"/>
      <c r="X8" s="368"/>
      <c r="Y8" s="368"/>
      <c r="Z8" s="368"/>
      <c r="AA8" s="368"/>
      <c r="AB8" s="368"/>
      <c r="AC8" s="368"/>
    </row>
    <row r="9" spans="1:46" ht="27" customHeight="1">
      <c r="C9" s="411" t="s">
        <v>197</v>
      </c>
      <c r="D9" s="411"/>
      <c r="E9" s="411"/>
      <c r="F9" s="411"/>
      <c r="G9" s="411"/>
      <c r="H9" s="411"/>
      <c r="I9" s="411"/>
      <c r="J9" s="411"/>
      <c r="K9" s="411"/>
      <c r="L9" s="411"/>
      <c r="M9" s="411"/>
      <c r="N9" s="411"/>
      <c r="O9" s="411"/>
      <c r="P9" s="411"/>
    </row>
    <row r="10" spans="1:46" ht="30" customHeight="1">
      <c r="A10" s="311" t="str">
        <f>"　"&amp;B1&amp;"高知県スポーツ合宿支援事業助成金交付要綱第10条第１項第２号に基づき、上記の者を代理人と定め、助成金の請求及び受領に関する権限を委任します。
　つきましては、別紙の助成金請求書(様式第９-２号)に記載する請求金額を上記代理人の口座へ振り込みをお願いします。"</f>
        <v>　高知県スポーツ合宿支援事業助成金交付要綱第10条第１項第２号に基づき、上記の者を代理人と定め、助成金の請求及び受領に関する権限を委任します。
　つきましては、別紙の助成金請求書(様式第９-２号)に記載する請求金額を上記代理人の口座へ振り込みをお願いします。</v>
      </c>
      <c r="B10" s="311"/>
      <c r="C10" s="311"/>
      <c r="D10" s="311"/>
      <c r="E10" s="311"/>
      <c r="F10" s="311"/>
      <c r="G10" s="311"/>
      <c r="H10" s="311"/>
      <c r="I10" s="311"/>
      <c r="J10" s="311"/>
      <c r="K10" s="311"/>
      <c r="L10" s="311"/>
      <c r="M10" s="311"/>
      <c r="N10" s="311"/>
      <c r="O10" s="311"/>
      <c r="P10" s="311"/>
      <c r="Q10" s="311"/>
      <c r="R10" s="311"/>
    </row>
    <row r="11" spans="1:46" ht="30" customHeight="1">
      <c r="A11" s="311"/>
      <c r="B11" s="311"/>
      <c r="C11" s="311"/>
      <c r="D11" s="311"/>
      <c r="E11" s="311"/>
      <c r="F11" s="311"/>
      <c r="G11" s="311"/>
      <c r="H11" s="311"/>
      <c r="I11" s="311"/>
      <c r="J11" s="311"/>
      <c r="K11" s="311"/>
      <c r="L11" s="311"/>
      <c r="M11" s="311"/>
      <c r="N11" s="311"/>
      <c r="O11" s="311"/>
      <c r="P11" s="311"/>
      <c r="Q11" s="311"/>
      <c r="R11" s="311"/>
    </row>
    <row r="12" spans="1:46" ht="30" customHeight="1" thickBot="1">
      <c r="A12" s="311"/>
      <c r="B12" s="311"/>
      <c r="C12" s="311"/>
      <c r="D12" s="311"/>
      <c r="E12" s="311"/>
      <c r="F12" s="311"/>
      <c r="G12" s="311"/>
      <c r="H12" s="311"/>
      <c r="I12" s="311"/>
      <c r="J12" s="311"/>
      <c r="K12" s="311"/>
      <c r="L12" s="311"/>
      <c r="M12" s="311"/>
      <c r="N12" s="311"/>
      <c r="O12" s="311"/>
      <c r="P12" s="311"/>
      <c r="Q12" s="311"/>
      <c r="R12" s="311"/>
    </row>
    <row r="13" spans="1:46" ht="27" customHeight="1" thickBot="1">
      <c r="D13" s="365" t="str">
        <f>'請求書(様式第９-１号)'!$D$19</f>
        <v>助成金請求額　　金</v>
      </c>
      <c r="E13" s="366"/>
      <c r="F13" s="366"/>
      <c r="G13" s="366"/>
      <c r="H13" s="366"/>
      <c r="I13" s="366"/>
      <c r="J13" s="364"/>
      <c r="K13" s="364"/>
      <c r="L13" s="364"/>
      <c r="M13" s="364"/>
      <c r="N13" s="366" t="s">
        <v>2</v>
      </c>
      <c r="O13" s="367"/>
      <c r="S13" s="263" t="s">
        <v>180</v>
      </c>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row>
    <row r="14" spans="1:46" ht="27" customHeight="1"/>
    <row r="15" spans="1:46" ht="27" customHeight="1"/>
    <row r="16" spans="1:46" ht="27" customHeight="1">
      <c r="A16" s="147" t="str">
        <f>'申請書(様式第１号)'!$K$2</f>
        <v>令和</v>
      </c>
      <c r="B16" s="147"/>
      <c r="C16" s="33"/>
      <c r="D16" s="18" t="s">
        <v>59</v>
      </c>
      <c r="E16" s="33"/>
      <c r="F16" s="18" t="s">
        <v>60</v>
      </c>
      <c r="G16" s="33"/>
      <c r="H16" s="18" t="s">
        <v>61</v>
      </c>
    </row>
    <row r="17" spans="1:18" ht="27" customHeight="1"/>
    <row r="18" spans="1:18" ht="27" customHeight="1" thickBot="1">
      <c r="C18" s="148" t="s">
        <v>56</v>
      </c>
      <c r="D18" s="148"/>
      <c r="E18" s="4"/>
    </row>
    <row r="19" spans="1:18" ht="27" customHeight="1">
      <c r="C19" s="399" t="str">
        <f>'申請書(様式第１号)'!$H$9</f>
        <v>申請団体
所在地</v>
      </c>
      <c r="D19" s="400"/>
      <c r="E19" s="88" t="s">
        <v>4</v>
      </c>
      <c r="F19" s="350" t="str">
        <f>IF('申請書(様式第１号)'!$K$9&lt;&gt;"",'申請書(様式第１号)'!$K$9,"")</f>
        <v/>
      </c>
      <c r="G19" s="350"/>
      <c r="H19" s="350"/>
      <c r="I19" s="350"/>
      <c r="J19" s="350"/>
      <c r="K19" s="350"/>
      <c r="L19" s="350"/>
      <c r="M19" s="350"/>
      <c r="N19" s="350"/>
      <c r="O19" s="350"/>
      <c r="P19" s="351"/>
    </row>
    <row r="20" spans="1:18" ht="27" customHeight="1">
      <c r="C20" s="376"/>
      <c r="D20" s="401"/>
      <c r="E20" s="352" t="str">
        <f>IF('申請書(様式第１号)'!$J$10&lt;&gt;"",'申請書(様式第１号)'!$J$10,"")</f>
        <v/>
      </c>
      <c r="F20" s="353"/>
      <c r="G20" s="353"/>
      <c r="H20" s="353"/>
      <c r="I20" s="353"/>
      <c r="J20" s="353"/>
      <c r="K20" s="353"/>
      <c r="L20" s="353"/>
      <c r="M20" s="353"/>
      <c r="N20" s="353"/>
      <c r="O20" s="353"/>
      <c r="P20" s="354"/>
    </row>
    <row r="21" spans="1:18" ht="27" customHeight="1">
      <c r="C21" s="416" t="str">
        <f>'申請書(様式第１号)'!$H$11</f>
        <v>申請
団体名</v>
      </c>
      <c r="D21" s="420"/>
      <c r="E21" s="355" t="str">
        <f>IF('申請書(様式第１号)'!$J$11&lt;&gt;"",'申請書(様式第１号)'!$J$11,"")</f>
        <v/>
      </c>
      <c r="F21" s="356"/>
      <c r="G21" s="356"/>
      <c r="H21" s="356"/>
      <c r="I21" s="356"/>
      <c r="J21" s="356"/>
      <c r="K21" s="356"/>
      <c r="L21" s="356"/>
      <c r="M21" s="356"/>
      <c r="N21" s="418"/>
      <c r="O21" s="383" t="s">
        <v>9</v>
      </c>
      <c r="P21" s="384"/>
    </row>
    <row r="22" spans="1:18" ht="27" customHeight="1">
      <c r="C22" s="376"/>
      <c r="D22" s="401"/>
      <c r="E22" s="352"/>
      <c r="F22" s="353"/>
      <c r="G22" s="353"/>
      <c r="H22" s="353"/>
      <c r="I22" s="353"/>
      <c r="J22" s="353"/>
      <c r="K22" s="353"/>
      <c r="L22" s="353"/>
      <c r="M22" s="353"/>
      <c r="N22" s="419"/>
      <c r="O22" s="383"/>
      <c r="P22" s="384"/>
    </row>
    <row r="23" spans="1:18" ht="27" customHeight="1">
      <c r="C23" s="416" t="str">
        <f>'申請書(様式第１号)'!$H$13</f>
        <v>申請団体
代表者
(職・氏名)</v>
      </c>
      <c r="D23" s="417"/>
      <c r="E23" s="28" t="s">
        <v>72</v>
      </c>
      <c r="F23" s="348" t="str">
        <f>IF('申請書(様式第１号)'!$K$13&lt;&gt;"",'申請書(様式第１号)'!$K$13,"")</f>
        <v/>
      </c>
      <c r="G23" s="348"/>
      <c r="H23" s="348"/>
      <c r="I23" s="348"/>
      <c r="J23" s="348"/>
      <c r="K23" s="348"/>
      <c r="L23" s="348"/>
      <c r="M23" s="348"/>
      <c r="N23" s="414"/>
      <c r="O23" s="383"/>
      <c r="P23" s="384"/>
    </row>
    <row r="24" spans="1:18" ht="27" customHeight="1" thickBot="1">
      <c r="C24" s="378"/>
      <c r="D24" s="379"/>
      <c r="E24" s="27" t="s">
        <v>73</v>
      </c>
      <c r="F24" s="349" t="str">
        <f>IF('申請書(様式第１号)'!$K$14&lt;&gt;"",'申請書(様式第１号)'!$K$14,"")</f>
        <v/>
      </c>
      <c r="G24" s="349"/>
      <c r="H24" s="349"/>
      <c r="I24" s="349"/>
      <c r="J24" s="349"/>
      <c r="K24" s="349"/>
      <c r="L24" s="349"/>
      <c r="M24" s="349"/>
      <c r="N24" s="415"/>
      <c r="O24" s="385"/>
      <c r="P24" s="386"/>
    </row>
    <row r="28" spans="1:18" ht="22.05" customHeight="1">
      <c r="A28" s="9" t="s">
        <v>54</v>
      </c>
      <c r="B28" s="9"/>
      <c r="C28" s="9"/>
      <c r="D28" s="9"/>
      <c r="E28" s="9"/>
      <c r="F28" s="9"/>
      <c r="G28" s="9"/>
      <c r="H28" s="9"/>
      <c r="I28" s="9"/>
      <c r="J28" s="9"/>
      <c r="K28" s="9"/>
      <c r="L28" s="9"/>
      <c r="M28" s="9"/>
      <c r="N28" s="9"/>
      <c r="O28" s="9"/>
      <c r="P28" s="9"/>
      <c r="Q28" s="9"/>
      <c r="R28" s="9"/>
    </row>
    <row r="29" spans="1:18" ht="27" customHeight="1">
      <c r="A29" s="9"/>
      <c r="B29" s="9"/>
      <c r="C29" s="9"/>
      <c r="D29" s="9"/>
      <c r="E29" s="9"/>
      <c r="F29" s="9"/>
      <c r="G29" s="9"/>
      <c r="H29" s="9"/>
      <c r="I29" s="9"/>
      <c r="J29" s="9"/>
      <c r="K29" s="147" t="str">
        <f>'申請書(様式第１号)'!$K$2</f>
        <v>令和</v>
      </c>
      <c r="L29" s="147"/>
      <c r="M29" s="105" t="str">
        <f>IF(C16&lt;&gt;"",C16,"")</f>
        <v/>
      </c>
      <c r="N29" s="18" t="s">
        <v>59</v>
      </c>
      <c r="O29" s="105" t="str">
        <f>IF(E16&lt;&gt;"",E16,"")</f>
        <v/>
      </c>
      <c r="P29" s="18" t="s">
        <v>60</v>
      </c>
      <c r="Q29" s="105" t="str">
        <f>IF(G16&lt;&gt;"",G16,"")</f>
        <v/>
      </c>
      <c r="R29" s="18" t="s">
        <v>61</v>
      </c>
    </row>
    <row r="30" spans="1:18" ht="15" customHeight="1">
      <c r="A30" s="9"/>
      <c r="B30" s="9"/>
      <c r="C30" s="9"/>
      <c r="D30" s="9"/>
      <c r="E30" s="9"/>
      <c r="F30" s="9"/>
      <c r="G30" s="9"/>
      <c r="H30" s="9"/>
      <c r="I30" s="9"/>
      <c r="J30" s="9"/>
      <c r="K30" s="9"/>
      <c r="L30" s="9"/>
      <c r="M30" s="9"/>
      <c r="N30" s="9"/>
      <c r="O30" s="9"/>
      <c r="P30" s="9"/>
      <c r="Q30" s="9"/>
      <c r="R30" s="9"/>
    </row>
    <row r="31" spans="1:18" ht="22.05" customHeight="1">
      <c r="A31" s="9"/>
      <c r="B31" s="317" t="s">
        <v>10</v>
      </c>
      <c r="C31" s="317"/>
      <c r="D31" s="317"/>
      <c r="E31" s="317"/>
      <c r="F31" s="318" t="s">
        <v>44</v>
      </c>
      <c r="G31" s="318"/>
      <c r="H31" s="318"/>
      <c r="I31" s="318"/>
      <c r="J31" s="318"/>
      <c r="K31" s="318"/>
      <c r="L31" s="318"/>
      <c r="M31" s="318"/>
      <c r="N31" s="318"/>
      <c r="O31" s="318"/>
      <c r="P31" s="318"/>
      <c r="Q31" s="318"/>
      <c r="R31" s="9"/>
    </row>
    <row r="32" spans="1:18" ht="18" customHeight="1"/>
    <row r="33" spans="1:46" ht="18" customHeight="1"/>
    <row r="34" spans="1:46" ht="15" customHeight="1" thickBot="1">
      <c r="G34" s="148" t="s">
        <v>53</v>
      </c>
      <c r="H34" s="148"/>
      <c r="I34" s="4" t="s">
        <v>32</v>
      </c>
    </row>
    <row r="35" spans="1:46" ht="34.950000000000003" customHeight="1">
      <c r="H35" s="162" t="str">
        <f>$C$5</f>
        <v>代理人
住所</v>
      </c>
      <c r="I35" s="163"/>
      <c r="J35" s="88" t="s">
        <v>4</v>
      </c>
      <c r="K35" s="350" t="str">
        <f>IF($F$5&lt;&gt;"",$F$5,"")</f>
        <v/>
      </c>
      <c r="L35" s="350"/>
      <c r="M35" s="350"/>
      <c r="N35" s="350"/>
      <c r="O35" s="350"/>
      <c r="P35" s="350"/>
      <c r="Q35" s="350"/>
      <c r="R35" s="351"/>
    </row>
    <row r="36" spans="1:46" ht="34.950000000000003" customHeight="1">
      <c r="H36" s="160"/>
      <c r="I36" s="161"/>
      <c r="J36" s="380" t="str">
        <f>IF($E$6&lt;&gt;"",$E$6,"")</f>
        <v/>
      </c>
      <c r="K36" s="381"/>
      <c r="L36" s="381"/>
      <c r="M36" s="381"/>
      <c r="N36" s="381"/>
      <c r="O36" s="381"/>
      <c r="P36" s="381"/>
      <c r="Q36" s="381"/>
      <c r="R36" s="382"/>
    </row>
    <row r="37" spans="1:46" ht="34.950000000000003" customHeight="1">
      <c r="H37" s="141" t="str">
        <f>$C$7</f>
        <v>代理人
氏名</v>
      </c>
      <c r="I37" s="142"/>
      <c r="J37" s="369" t="str">
        <f>IF($E$7&lt;&gt;"",$E$7,"")</f>
        <v/>
      </c>
      <c r="K37" s="370"/>
      <c r="L37" s="370"/>
      <c r="M37" s="370"/>
      <c r="N37" s="370"/>
      <c r="O37" s="370"/>
      <c r="P37" s="370"/>
      <c r="Q37" s="371"/>
      <c r="R37" s="178" t="s">
        <v>9</v>
      </c>
    </row>
    <row r="38" spans="1:46" ht="34.950000000000003" customHeight="1" thickBot="1">
      <c r="H38" s="143"/>
      <c r="I38" s="144"/>
      <c r="J38" s="372"/>
      <c r="K38" s="373"/>
      <c r="L38" s="373"/>
      <c r="M38" s="373"/>
      <c r="N38" s="373"/>
      <c r="O38" s="373"/>
      <c r="P38" s="373"/>
      <c r="Q38" s="374"/>
      <c r="R38" s="179"/>
    </row>
    <row r="39" spans="1:46" ht="19.95" customHeight="1">
      <c r="A39" s="3"/>
      <c r="B39" s="3"/>
    </row>
    <row r="40" spans="1:46" ht="25.95" customHeight="1">
      <c r="A40" s="311" t="str">
        <f>"　"&amp;B31&amp;"高知県スポーツ合宿支援事業助成金交付要綱第10条に基づき、下記のとおり請求します。"</f>
        <v>　令和８年度高知県スポーツ合宿支援事業助成金交付要綱第10条に基づき、下記のとおり請求します。</v>
      </c>
      <c r="B40" s="311"/>
      <c r="C40" s="311"/>
      <c r="D40" s="311"/>
      <c r="E40" s="311"/>
      <c r="F40" s="311"/>
      <c r="G40" s="311"/>
      <c r="H40" s="311"/>
      <c r="I40" s="311"/>
      <c r="J40" s="311"/>
      <c r="K40" s="311"/>
      <c r="L40" s="311"/>
      <c r="M40" s="311"/>
      <c r="N40" s="311"/>
      <c r="O40" s="311"/>
      <c r="P40" s="311"/>
      <c r="Q40" s="311"/>
      <c r="R40" s="311"/>
    </row>
    <row r="41" spans="1:46" ht="25.95" customHeight="1">
      <c r="A41" s="311"/>
      <c r="B41" s="311"/>
      <c r="C41" s="311"/>
      <c r="D41" s="311"/>
      <c r="E41" s="311"/>
      <c r="F41" s="311"/>
      <c r="G41" s="311"/>
      <c r="H41" s="311"/>
      <c r="I41" s="311"/>
      <c r="J41" s="311"/>
      <c r="K41" s="311"/>
      <c r="L41" s="311"/>
      <c r="M41" s="311"/>
      <c r="N41" s="311"/>
      <c r="O41" s="311"/>
      <c r="P41" s="311"/>
      <c r="Q41" s="311"/>
      <c r="R41" s="311"/>
    </row>
    <row r="42" spans="1:46" ht="45" customHeight="1" thickBot="1">
      <c r="A42" s="15"/>
      <c r="B42" s="15"/>
      <c r="C42" s="15"/>
      <c r="D42" s="15"/>
      <c r="E42" s="15"/>
      <c r="F42" s="15"/>
      <c r="G42" s="15"/>
      <c r="H42" s="15"/>
      <c r="I42" s="15"/>
      <c r="J42" s="15"/>
      <c r="K42" s="15"/>
      <c r="L42" s="15"/>
      <c r="M42" s="15"/>
      <c r="N42" s="15"/>
      <c r="O42" s="15"/>
      <c r="P42" s="15"/>
      <c r="Q42" s="15"/>
      <c r="R42" s="15"/>
    </row>
    <row r="43" spans="1:46" ht="45" customHeight="1" thickBot="1">
      <c r="A43" s="14"/>
      <c r="B43" s="13"/>
      <c r="D43" s="365" t="str">
        <f>'請求書(様式第９-１号)'!$D$19</f>
        <v>助成金請求額　　金</v>
      </c>
      <c r="E43" s="366"/>
      <c r="F43" s="366"/>
      <c r="G43" s="366"/>
      <c r="H43" s="366"/>
      <c r="I43" s="366"/>
      <c r="J43" s="375" t="str">
        <f>IF($J$13&lt;&gt;"",$J$13,"")</f>
        <v/>
      </c>
      <c r="K43" s="375"/>
      <c r="L43" s="375"/>
      <c r="M43" s="375"/>
      <c r="N43" s="366" t="s">
        <v>2</v>
      </c>
      <c r="O43" s="367"/>
      <c r="P43" s="13"/>
      <c r="Q43" s="13"/>
      <c r="R43" s="14"/>
    </row>
    <row r="44" spans="1:46" ht="22.05" customHeight="1" thickBot="1">
      <c r="I44" s="151"/>
      <c r="J44" s="151"/>
    </row>
    <row r="45" spans="1:46" ht="30" customHeight="1" thickBot="1">
      <c r="A45" s="337" t="str">
        <f>'請求書(様式第９-１号)'!$A$21</f>
        <v>振　込　口　座</v>
      </c>
      <c r="B45" s="338"/>
      <c r="C45" s="338"/>
      <c r="D45" s="338"/>
      <c r="E45" s="338"/>
      <c r="F45" s="338"/>
      <c r="G45" s="338"/>
      <c r="H45" s="338"/>
      <c r="I45" s="338"/>
      <c r="J45" s="338"/>
      <c r="K45" s="338"/>
      <c r="L45" s="338"/>
      <c r="M45" s="338"/>
      <c r="N45" s="338"/>
      <c r="O45" s="338"/>
      <c r="P45" s="338"/>
      <c r="Q45" s="338"/>
      <c r="R45" s="339"/>
    </row>
    <row r="46" spans="1:46" ht="30" customHeight="1">
      <c r="A46" s="340" t="str">
        <f>'請求書(様式第９-１号)'!$A$22</f>
        <v>金融機関名</v>
      </c>
      <c r="B46" s="341"/>
      <c r="C46" s="341"/>
      <c r="D46" s="341"/>
      <c r="E46" s="342"/>
      <c r="F46" s="412"/>
      <c r="G46" s="412"/>
      <c r="H46" s="412"/>
      <c r="I46" s="412"/>
      <c r="J46" s="412"/>
      <c r="K46" s="412"/>
      <c r="L46" s="412"/>
      <c r="M46" s="412"/>
      <c r="N46" s="412"/>
      <c r="O46" s="412"/>
      <c r="P46" s="412"/>
      <c r="Q46" s="412"/>
      <c r="R46" s="413"/>
      <c r="S46" s="263" t="s">
        <v>181</v>
      </c>
      <c r="T46" s="264"/>
      <c r="U46" s="264"/>
      <c r="V46" s="264"/>
      <c r="W46" s="264"/>
      <c r="X46" s="264"/>
      <c r="Y46" s="264"/>
      <c r="Z46" s="264"/>
      <c r="AA46" s="264"/>
      <c r="AB46" s="264"/>
      <c r="AC46" s="264"/>
      <c r="AD46" s="264"/>
      <c r="AE46" s="264"/>
      <c r="AF46" s="264"/>
      <c r="AG46" s="264"/>
      <c r="AH46" s="264"/>
      <c r="AI46" s="264"/>
      <c r="AJ46" s="264"/>
      <c r="AK46" s="264"/>
      <c r="AL46" s="264"/>
      <c r="AM46" s="264"/>
      <c r="AN46" s="264"/>
      <c r="AO46" s="264"/>
      <c r="AP46" s="264"/>
      <c r="AQ46" s="264"/>
      <c r="AR46" s="264"/>
      <c r="AS46" s="264"/>
      <c r="AT46" s="264"/>
    </row>
    <row r="47" spans="1:46" ht="30" customHeight="1">
      <c r="A47" s="332" t="str">
        <f>'請求書(様式第９-１号)'!$A$23</f>
        <v>支店名</v>
      </c>
      <c r="B47" s="333"/>
      <c r="C47" s="333"/>
      <c r="D47" s="333"/>
      <c r="E47" s="334"/>
      <c r="F47" s="396"/>
      <c r="G47" s="397"/>
      <c r="H47" s="397"/>
      <c r="I47" s="397"/>
      <c r="J47" s="397"/>
      <c r="K47" s="397"/>
      <c r="L47" s="397"/>
      <c r="M47" s="397"/>
      <c r="N47" s="397"/>
      <c r="O47" s="397"/>
      <c r="P47" s="397"/>
      <c r="Q47" s="397"/>
      <c r="R47" s="398"/>
      <c r="S47" s="263"/>
      <c r="T47" s="264"/>
      <c r="U47" s="264"/>
      <c r="V47" s="264"/>
      <c r="W47" s="264"/>
      <c r="X47" s="264"/>
      <c r="Y47" s="264"/>
      <c r="Z47" s="264"/>
      <c r="AA47" s="264"/>
      <c r="AB47" s="264"/>
      <c r="AC47" s="264"/>
      <c r="AD47" s="264"/>
      <c r="AE47" s="264"/>
      <c r="AF47" s="264"/>
      <c r="AG47" s="264"/>
      <c r="AH47" s="264"/>
      <c r="AI47" s="264"/>
      <c r="AJ47" s="264"/>
      <c r="AK47" s="264"/>
      <c r="AL47" s="264"/>
      <c r="AM47" s="264"/>
      <c r="AN47" s="264"/>
      <c r="AO47" s="264"/>
      <c r="AP47" s="264"/>
      <c r="AQ47" s="264"/>
      <c r="AR47" s="264"/>
      <c r="AS47" s="264"/>
      <c r="AT47" s="264"/>
    </row>
    <row r="48" spans="1:46" ht="30" customHeight="1">
      <c r="A48" s="332" t="str">
        <f>'請求書(様式第９-１号)'!$A$24</f>
        <v>預金種目</v>
      </c>
      <c r="B48" s="333"/>
      <c r="C48" s="333"/>
      <c r="D48" s="333"/>
      <c r="E48" s="334"/>
      <c r="F48" s="60" t="s">
        <v>18</v>
      </c>
      <c r="G48" s="357" t="s">
        <v>110</v>
      </c>
      <c r="H48" s="357"/>
      <c r="I48" s="85"/>
      <c r="J48" s="60" t="s">
        <v>18</v>
      </c>
      <c r="K48" s="357" t="s">
        <v>111</v>
      </c>
      <c r="L48" s="357"/>
      <c r="M48" s="85"/>
      <c r="N48" s="60" t="s">
        <v>18</v>
      </c>
      <c r="O48" s="358" t="s">
        <v>112</v>
      </c>
      <c r="P48" s="358"/>
      <c r="Q48" s="358"/>
      <c r="R48" s="359"/>
      <c r="S48" s="263"/>
      <c r="T48" s="264"/>
      <c r="U48" s="264"/>
      <c r="V48" s="264"/>
      <c r="W48" s="264"/>
      <c r="X48" s="264"/>
      <c r="Y48" s="264"/>
      <c r="Z48" s="264"/>
      <c r="AA48" s="264"/>
      <c r="AB48" s="264"/>
      <c r="AC48" s="264"/>
      <c r="AD48" s="264"/>
      <c r="AE48" s="264"/>
      <c r="AF48" s="264"/>
      <c r="AG48" s="264"/>
      <c r="AH48" s="264"/>
      <c r="AI48" s="264"/>
      <c r="AJ48" s="264"/>
      <c r="AK48" s="264"/>
      <c r="AL48" s="264"/>
      <c r="AM48" s="264"/>
      <c r="AN48" s="264"/>
      <c r="AO48" s="264"/>
      <c r="AP48" s="264"/>
      <c r="AQ48" s="264"/>
      <c r="AR48" s="264"/>
      <c r="AS48" s="264"/>
      <c r="AT48" s="264"/>
    </row>
    <row r="49" spans="1:46" ht="30" customHeight="1">
      <c r="A49" s="332" t="str">
        <f>'請求書(様式第９-１号)'!$A$25</f>
        <v>口座番号</v>
      </c>
      <c r="B49" s="333"/>
      <c r="C49" s="333"/>
      <c r="D49" s="333"/>
      <c r="E49" s="334"/>
      <c r="F49" s="388"/>
      <c r="G49" s="388"/>
      <c r="H49" s="388"/>
      <c r="I49" s="388"/>
      <c r="J49" s="388"/>
      <c r="K49" s="388"/>
      <c r="L49" s="388"/>
      <c r="M49" s="388"/>
      <c r="N49" s="388"/>
      <c r="O49" s="388"/>
      <c r="P49" s="388"/>
      <c r="Q49" s="388"/>
      <c r="R49" s="389"/>
      <c r="S49" s="263"/>
      <c r="T49" s="264"/>
      <c r="U49" s="264"/>
      <c r="V49" s="264"/>
      <c r="W49" s="264"/>
      <c r="X49" s="264"/>
      <c r="Y49" s="264"/>
      <c r="Z49" s="264"/>
      <c r="AA49" s="264"/>
      <c r="AB49" s="264"/>
      <c r="AC49" s="264"/>
      <c r="AD49" s="264"/>
      <c r="AE49" s="264"/>
      <c r="AF49" s="264"/>
      <c r="AG49" s="264"/>
      <c r="AH49" s="264"/>
      <c r="AI49" s="264"/>
      <c r="AJ49" s="264"/>
      <c r="AK49" s="264"/>
      <c r="AL49" s="264"/>
      <c r="AM49" s="264"/>
      <c r="AN49" s="264"/>
      <c r="AO49" s="264"/>
      <c r="AP49" s="264"/>
      <c r="AQ49" s="264"/>
      <c r="AR49" s="264"/>
      <c r="AS49" s="264"/>
      <c r="AT49" s="264"/>
    </row>
    <row r="50" spans="1:46" ht="30" customHeight="1">
      <c r="A50" s="323" t="str">
        <f>'請求書(様式第９-１号)'!$A$26</f>
        <v>口座名義
※通帳表紙のとおり
名義全てをご記載ください</v>
      </c>
      <c r="B50" s="324"/>
      <c r="C50" s="324"/>
      <c r="D50" s="324"/>
      <c r="E50" s="325"/>
      <c r="F50" s="329" t="str">
        <f>'請求書(様式第９-１号)'!$F$26</f>
        <v>(フリガナ)</v>
      </c>
      <c r="G50" s="329"/>
      <c r="H50" s="330"/>
      <c r="I50" s="330"/>
      <c r="J50" s="330"/>
      <c r="K50" s="330"/>
      <c r="L50" s="330"/>
      <c r="M50" s="330"/>
      <c r="N50" s="330"/>
      <c r="O50" s="330"/>
      <c r="P50" s="330"/>
      <c r="Q50" s="330"/>
      <c r="R50" s="331"/>
      <c r="S50" s="263"/>
      <c r="T50" s="264"/>
      <c r="U50" s="264"/>
      <c r="V50" s="264"/>
      <c r="W50" s="264"/>
      <c r="X50" s="264"/>
      <c r="Y50" s="264"/>
      <c r="Z50" s="264"/>
      <c r="AA50" s="264"/>
      <c r="AB50" s="264"/>
      <c r="AC50" s="264"/>
      <c r="AD50" s="264"/>
      <c r="AE50" s="264"/>
      <c r="AF50" s="264"/>
      <c r="AG50" s="264"/>
      <c r="AH50" s="264"/>
      <c r="AI50" s="264"/>
      <c r="AJ50" s="264"/>
      <c r="AK50" s="264"/>
      <c r="AL50" s="264"/>
      <c r="AM50" s="264"/>
      <c r="AN50" s="264"/>
      <c r="AO50" s="264"/>
      <c r="AP50" s="264"/>
      <c r="AQ50" s="264"/>
      <c r="AR50" s="264"/>
      <c r="AS50" s="264"/>
      <c r="AT50" s="264"/>
    </row>
    <row r="51" spans="1:46" ht="30" customHeight="1" thickBot="1">
      <c r="A51" s="326"/>
      <c r="B51" s="327"/>
      <c r="C51" s="327"/>
      <c r="D51" s="327"/>
      <c r="E51" s="328"/>
      <c r="F51" s="321"/>
      <c r="G51" s="321"/>
      <c r="H51" s="321"/>
      <c r="I51" s="321"/>
      <c r="J51" s="321"/>
      <c r="K51" s="321"/>
      <c r="L51" s="321"/>
      <c r="M51" s="321"/>
      <c r="N51" s="321"/>
      <c r="O51" s="321"/>
      <c r="P51" s="321"/>
      <c r="Q51" s="321"/>
      <c r="R51" s="322"/>
      <c r="S51" s="263"/>
      <c r="T51" s="264"/>
      <c r="U51" s="264"/>
      <c r="V51" s="264"/>
      <c r="W51" s="264"/>
      <c r="X51" s="264"/>
      <c r="Y51" s="264"/>
      <c r="Z51" s="264"/>
      <c r="AA51" s="264"/>
      <c r="AB51" s="264"/>
      <c r="AC51" s="264"/>
      <c r="AD51" s="264"/>
      <c r="AE51" s="264"/>
      <c r="AF51" s="264"/>
      <c r="AG51" s="264"/>
      <c r="AH51" s="264"/>
      <c r="AI51" s="264"/>
      <c r="AJ51" s="264"/>
      <c r="AK51" s="264"/>
      <c r="AL51" s="264"/>
      <c r="AM51" s="264"/>
      <c r="AN51" s="264"/>
      <c r="AO51" s="264"/>
      <c r="AP51" s="264"/>
      <c r="AQ51" s="264"/>
      <c r="AR51" s="264"/>
      <c r="AS51" s="264"/>
      <c r="AT51" s="264"/>
    </row>
    <row r="52" spans="1:46" ht="15" customHeight="1">
      <c r="A52" s="387"/>
      <c r="B52" s="387"/>
      <c r="C52" s="387"/>
      <c r="D52" s="387"/>
      <c r="E52" s="387"/>
      <c r="F52" s="387"/>
      <c r="G52" s="387"/>
      <c r="H52" s="387"/>
      <c r="I52" s="387"/>
      <c r="J52" s="387"/>
      <c r="K52" s="387"/>
      <c r="L52" s="387"/>
      <c r="M52" s="387"/>
      <c r="N52" s="387"/>
      <c r="O52" s="387"/>
      <c r="P52" s="387"/>
      <c r="Q52" s="387"/>
      <c r="R52" s="387"/>
    </row>
    <row r="53" spans="1:46" ht="27" customHeight="1"/>
    <row r="54" spans="1:46" ht="27" customHeight="1"/>
    <row r="55" spans="1:46" ht="27" customHeight="1"/>
    <row r="56" spans="1:46" ht="27" customHeight="1"/>
    <row r="57" spans="1:46" ht="27" customHeight="1"/>
    <row r="58" spans="1:46" ht="27" customHeight="1"/>
    <row r="59" spans="1:46" ht="27" customHeight="1"/>
    <row r="60" spans="1:46" ht="27" customHeight="1"/>
    <row r="61" spans="1:46" ht="27" customHeight="1"/>
    <row r="62" spans="1:46" ht="27" customHeight="1"/>
    <row r="63" spans="1:46" ht="27" customHeight="1"/>
    <row r="64" spans="1:46" ht="27" customHeight="1"/>
    <row r="65" ht="27" customHeight="1"/>
    <row r="66" ht="27" customHeight="1"/>
    <row r="67" ht="27" customHeight="1"/>
    <row r="68" ht="27" customHeight="1"/>
    <row r="69" ht="27" customHeight="1"/>
    <row r="70" ht="27" customHeight="1"/>
    <row r="71" ht="27" customHeight="1"/>
    <row r="72" ht="27" customHeight="1"/>
    <row r="73" ht="27" customHeight="1"/>
    <row r="74" ht="27" customHeight="1"/>
    <row r="75" ht="27" customHeight="1"/>
    <row r="76" ht="27" customHeight="1"/>
    <row r="77" ht="27" customHeight="1"/>
    <row r="78" ht="27" customHeight="1"/>
    <row r="79" ht="27" customHeight="1"/>
    <row r="80" ht="27" customHeight="1"/>
    <row r="81" ht="27" customHeight="1"/>
    <row r="82" ht="27" customHeight="1"/>
    <row r="83" ht="27" customHeight="1"/>
    <row r="84" ht="27" customHeight="1"/>
    <row r="85" ht="27" customHeight="1"/>
    <row r="86" ht="27" customHeight="1"/>
    <row r="87" ht="27" customHeight="1"/>
    <row r="88" ht="27" customHeight="1"/>
    <row r="89" ht="27" customHeight="1"/>
    <row r="90" ht="27" customHeight="1"/>
    <row r="91" ht="27" customHeight="1"/>
    <row r="92" ht="27" customHeight="1"/>
    <row r="93" ht="27" customHeight="1"/>
    <row r="94" ht="27" customHeight="1"/>
    <row r="95" ht="27" customHeight="1"/>
    <row r="96" ht="27" customHeight="1"/>
    <row r="97" ht="27" customHeight="1"/>
    <row r="98" ht="27" customHeight="1"/>
    <row r="99" ht="27" customHeight="1"/>
    <row r="100" ht="27" customHeight="1"/>
    <row r="101" ht="27" customHeight="1"/>
    <row r="102" ht="27" customHeight="1"/>
    <row r="103" ht="27" customHeight="1"/>
    <row r="104" ht="27" customHeight="1"/>
    <row r="105" ht="27" customHeight="1"/>
    <row r="106" ht="27" customHeight="1"/>
    <row r="107" ht="27" customHeight="1"/>
  </sheetData>
  <mergeCells count="60">
    <mergeCell ref="A46:E46"/>
    <mergeCell ref="F46:R46"/>
    <mergeCell ref="A16:B16"/>
    <mergeCell ref="F23:N23"/>
    <mergeCell ref="F24:N24"/>
    <mergeCell ref="C23:D24"/>
    <mergeCell ref="E21:N22"/>
    <mergeCell ref="C18:D18"/>
    <mergeCell ref="C21:D22"/>
    <mergeCell ref="C19:D20"/>
    <mergeCell ref="E20:P20"/>
    <mergeCell ref="F19:P19"/>
    <mergeCell ref="B31:E31"/>
    <mergeCell ref="F31:Q31"/>
    <mergeCell ref="G34:H34"/>
    <mergeCell ref="H35:I36"/>
    <mergeCell ref="C5:D6"/>
    <mergeCell ref="AF3:AG4"/>
    <mergeCell ref="F5:P5"/>
    <mergeCell ref="E6:P6"/>
    <mergeCell ref="S13:AT13"/>
    <mergeCell ref="C9:P9"/>
    <mergeCell ref="A52:R52"/>
    <mergeCell ref="A3:R3"/>
    <mergeCell ref="C4:E4"/>
    <mergeCell ref="A49:E49"/>
    <mergeCell ref="F49:R49"/>
    <mergeCell ref="A50:E51"/>
    <mergeCell ref="F50:G50"/>
    <mergeCell ref="H50:R50"/>
    <mergeCell ref="F51:R51"/>
    <mergeCell ref="A10:R12"/>
    <mergeCell ref="E7:N8"/>
    <mergeCell ref="A47:E47"/>
    <mergeCell ref="F47:R47"/>
    <mergeCell ref="A48:E48"/>
    <mergeCell ref="K35:R35"/>
    <mergeCell ref="O21:P24"/>
    <mergeCell ref="J36:R36"/>
    <mergeCell ref="D13:I13"/>
    <mergeCell ref="J13:M13"/>
    <mergeCell ref="N13:O13"/>
    <mergeCell ref="O7:P8"/>
    <mergeCell ref="K29:L29"/>
    <mergeCell ref="S46:AT51"/>
    <mergeCell ref="S5:AB6"/>
    <mergeCell ref="S7:AC8"/>
    <mergeCell ref="J37:Q38"/>
    <mergeCell ref="R37:R38"/>
    <mergeCell ref="K48:L48"/>
    <mergeCell ref="O48:R48"/>
    <mergeCell ref="A45:R45"/>
    <mergeCell ref="A40:R41"/>
    <mergeCell ref="D43:I43"/>
    <mergeCell ref="J43:M43"/>
    <mergeCell ref="N43:O43"/>
    <mergeCell ref="I44:J44"/>
    <mergeCell ref="G48:H48"/>
    <mergeCell ref="H37:I38"/>
    <mergeCell ref="C7:D8"/>
  </mergeCells>
  <phoneticPr fontId="2"/>
  <dataValidations count="1">
    <dataValidation allowBlank="1" showInputMessage="1" sqref="M29 O29 Q29" xr:uid="{D621F4E4-304D-4EBE-9D09-F509450A2013}"/>
  </dataValidations>
  <printOptions horizontalCentered="1"/>
  <pageMargins left="0.51181102362204722" right="0.51181102362204722" top="0.59055118110236227" bottom="0.59055118110236227" header="0.19685039370078741" footer="0.19685039370078741"/>
  <pageSetup paperSize="9" orientation="portrait" blackAndWhite="1" r:id="rId1"/>
  <headerFooter>
    <oddFooter>&amp;C&amp;6公益財団法人高知県観光コンベンション協会</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7192BD2B-EE15-4632-95C0-A572D8C6987E}">
          <x14:formula1>
            <xm:f>リスト用!$B$3:$B$14</xm:f>
          </x14:formula1>
          <xm:sqref>E16</xm:sqref>
        </x14:dataValidation>
        <x14:dataValidation type="list" allowBlank="1" showInputMessage="1" showErrorMessage="1" xr:uid="{1097F4A8-8ED8-43EF-BB3D-F3A4A7BA7B18}">
          <x14:formula1>
            <xm:f>リスト用!$A$3:$A$4</xm:f>
          </x14:formula1>
          <xm:sqref>C16</xm:sqref>
        </x14:dataValidation>
        <x14:dataValidation type="list" allowBlank="1" showInputMessage="1" showErrorMessage="1" xr:uid="{28A90C99-45D6-40FF-A194-72CF79C08139}">
          <x14:formula1>
            <xm:f>リスト用!$C$3:$C$33</xm:f>
          </x14:formula1>
          <xm:sqref>G16</xm:sqref>
        </x14:dataValidation>
        <x14:dataValidation type="list" allowBlank="1" showInputMessage="1" showErrorMessage="1" xr:uid="{4368CEE6-C172-4DE6-B0CB-F7105336B6B2}">
          <x14:formula1>
            <xm:f>リスト用!$H$3:$H$4</xm:f>
          </x14:formula1>
          <xm:sqref>F48 J48 N48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リスト用</vt:lpstr>
      <vt:lpstr>申請書(様式第１号)</vt:lpstr>
      <vt:lpstr>変更申請書(様式第３号)</vt:lpstr>
      <vt:lpstr>実績報告書(様式第５号)</vt:lpstr>
      <vt:lpstr>合宿参加者名簿(1～30)</vt:lpstr>
      <vt:lpstr>合宿参加者名簿(31～)</vt:lpstr>
      <vt:lpstr>請求書(様式第９-１号)</vt:lpstr>
      <vt:lpstr>請求書(様式第９-２号)</vt:lpstr>
      <vt:lpstr>'合宿参加者名簿(1～30)'!Print_Area</vt:lpstr>
      <vt:lpstr>'合宿参加者名簿(31～)'!Print_Area</vt:lpstr>
      <vt:lpstr>'実績報告書(様式第５号)'!Print_Area</vt:lpstr>
      <vt:lpstr>'申請書(様式第１号)'!Print_Area</vt:lpstr>
      <vt:lpstr>'請求書(様式第９-１号)'!Print_Area</vt:lpstr>
      <vt:lpstr>'請求書(様式第９-２号)'!Print_Area</vt:lpstr>
      <vt:lpstr>'変更申請書(様式第３号)'!Print_Area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KVCA174</dc:creator>
  <cp:lastModifiedBy>KVCA174</cp:lastModifiedBy>
  <cp:lastPrinted>2026-03-30T23:43:00Z</cp:lastPrinted>
  <dcterms:created xsi:type="dcterms:W3CDTF">2025-12-05T06:49:11Z</dcterms:created>
  <dcterms:modified xsi:type="dcterms:W3CDTF">2026-03-30T23:44:25Z</dcterms:modified>
</cp:coreProperties>
</file>