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C:\Users\KVCA182\Desktop\"/>
    </mc:Choice>
  </mc:AlternateContent>
  <xr:revisionPtr revIDLastSave="0" documentId="13_ncr:1_{8558B15D-F9C8-46DA-BB9A-1F16B3007E54}" xr6:coauthVersionLast="47" xr6:coauthVersionMax="47" xr10:uidLastSave="{00000000-0000-0000-0000-000000000000}"/>
  <bookViews>
    <workbookView xWindow="-108" yWindow="-108" windowWidth="23256" windowHeight="12456" tabRatio="936" firstSheet="1" activeTab="1" xr2:uid="{6600CE72-45BB-4436-84E2-B952C3B1BD1C}"/>
  </bookViews>
  <sheets>
    <sheet name="リスト用" sheetId="10" state="hidden" r:id="rId1"/>
    <sheet name="申請書(様式第１号)" sheetId="1" r:id="rId2"/>
    <sheet name="変更申請書(様式第３号)" sheetId="16" r:id="rId3"/>
    <sheet name="実績報告書(様式第５号)" sheetId="17" r:id="rId4"/>
    <sheet name="合宿参加者名簿(1～30)" sheetId="11" r:id="rId5"/>
    <sheet name="合宿参加者名簿(31～)" sheetId="14" r:id="rId6"/>
    <sheet name="請求書(様式第９-１号)" sheetId="7" r:id="rId7"/>
    <sheet name="請求書(様式第９-２号)" sheetId="9" r:id="rId8"/>
  </sheets>
  <definedNames>
    <definedName name="_xlnm.Print_Area" localSheetId="4">'合宿参加者名簿(1～30)'!$A$1:$F$20</definedName>
    <definedName name="_xlnm.Print_Area" localSheetId="5">'合宿参加者名簿(31～)'!$A$1:$R$22</definedName>
    <definedName name="_xlnm.Print_Area" localSheetId="3">'実績報告書(様式第５号)'!$A$1:$R$46</definedName>
    <definedName name="_xlnm.Print_Area" localSheetId="1">'申請書(様式第１号)'!$A$1:$R$55</definedName>
    <definedName name="_xlnm.Print_Area" localSheetId="6">'請求書(様式第９-１号)'!$A$1:$R$29</definedName>
    <definedName name="_xlnm.Print_Area" localSheetId="7">'請求書(様式第９-２号)'!$A$1:$R$51</definedName>
    <definedName name="_xlnm.Print_Area" localSheetId="2">'変更申請書(様式第３号)'!$A$1:$R$32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6" i="9" l="1"/>
  <c r="J35" i="9"/>
  <c r="H36" i="9"/>
  <c r="H34" i="9"/>
  <c r="G31" i="17"/>
  <c r="F30" i="17"/>
  <c r="Q28" i="17"/>
  <c r="Q27" i="17"/>
  <c r="E28" i="17"/>
  <c r="E27" i="17"/>
  <c r="L24" i="17"/>
  <c r="D24" i="17"/>
  <c r="V4" i="17" s="1"/>
  <c r="F4" i="11"/>
  <c r="E4" i="11"/>
  <c r="A30" i="16"/>
  <c r="A29" i="16"/>
  <c r="A28" i="16"/>
  <c r="A27" i="16"/>
  <c r="A26" i="16"/>
  <c r="A25" i="16"/>
  <c r="A24" i="16"/>
  <c r="E24" i="16"/>
  <c r="L31" i="16"/>
  <c r="G31" i="16"/>
  <c r="F30" i="16"/>
  <c r="O29" i="16"/>
  <c r="Q28" i="16"/>
  <c r="Q27" i="16"/>
  <c r="E28" i="16"/>
  <c r="E27" i="16"/>
  <c r="G25" i="16"/>
  <c r="Y13" i="16" s="1"/>
  <c r="G26" i="16" s="1"/>
  <c r="Q24" i="16"/>
  <c r="O24" i="16"/>
  <c r="M24" i="16"/>
  <c r="I24" i="16"/>
  <c r="G24" i="16"/>
  <c r="V4" i="1"/>
  <c r="Y4" i="1" s="1" a="1"/>
  <c r="Y4" i="1" s="1"/>
  <c r="Q28" i="9"/>
  <c r="O28" i="9"/>
  <c r="M28" i="9"/>
  <c r="K34" i="9"/>
  <c r="J42" i="9"/>
  <c r="F32" i="17"/>
  <c r="D32" i="17"/>
  <c r="C2" i="11"/>
  <c r="F29" i="16"/>
  <c r="D29" i="16"/>
  <c r="L34" i="17"/>
  <c r="G34" i="17"/>
  <c r="G33" i="17"/>
  <c r="K32" i="17"/>
  <c r="L31" i="17"/>
  <c r="B6" i="17"/>
  <c r="K14" i="17"/>
  <c r="J14" i="17"/>
  <c r="K13" i="17"/>
  <c r="J13" i="17"/>
  <c r="H13" i="17"/>
  <c r="J11" i="17"/>
  <c r="H11" i="17"/>
  <c r="J10" i="17"/>
  <c r="K9" i="17"/>
  <c r="J9" i="17"/>
  <c r="H9" i="17"/>
  <c r="I8" i="17"/>
  <c r="L23" i="17"/>
  <c r="D23" i="17"/>
  <c r="A21" i="17"/>
  <c r="V14" i="17"/>
  <c r="V13" i="17"/>
  <c r="V12" i="17"/>
  <c r="V11" i="17"/>
  <c r="V10" i="17"/>
  <c r="V9" i="17"/>
  <c r="V8" i="17"/>
  <c r="V7" i="17"/>
  <c r="L24" i="16"/>
  <c r="D24" i="16"/>
  <c r="A21" i="16"/>
  <c r="I8" i="16"/>
  <c r="J9" i="16"/>
  <c r="H13" i="16"/>
  <c r="H11" i="16"/>
  <c r="H9" i="16"/>
  <c r="K14" i="16"/>
  <c r="K13" i="16"/>
  <c r="J14" i="16"/>
  <c r="J13" i="16"/>
  <c r="J11" i="16"/>
  <c r="J10" i="16"/>
  <c r="K9" i="16"/>
  <c r="B6" i="16"/>
  <c r="V12" i="16"/>
  <c r="V11" i="16"/>
  <c r="V10" i="16"/>
  <c r="V9" i="16"/>
  <c r="V8" i="16"/>
  <c r="V7" i="16"/>
  <c r="H29" i="1"/>
  <c r="AH8" i="1" a="1"/>
  <c r="AH8" i="1" s="1"/>
  <c r="F19" i="1" s="1"/>
  <c r="V14" i="1"/>
  <c r="V13" i="1"/>
  <c r="V12" i="1"/>
  <c r="V11" i="1"/>
  <c r="V10" i="1"/>
  <c r="V9" i="1"/>
  <c r="V8" i="1"/>
  <c r="V7" i="1"/>
  <c r="V4" i="16" l="1"/>
  <c r="Y4" i="16" s="1" a="1"/>
  <c r="Y4" i="16" s="1"/>
  <c r="AB8" i="1" a="1"/>
  <c r="AB8" i="1" s="1"/>
  <c r="V14" i="16"/>
  <c r="V13" i="16"/>
  <c r="AH8" i="16" a="1"/>
  <c r="AH8" i="16" s="1"/>
  <c r="F19" i="16" s="1"/>
  <c r="Y13" i="17"/>
  <c r="G26" i="17" s="1"/>
  <c r="H29" i="17"/>
  <c r="AH8" i="17" a="1"/>
  <c r="AH8" i="17" s="1"/>
  <c r="F19" i="17" s="1"/>
  <c r="AB4" i="17" a="1"/>
  <c r="AB4" i="17" s="1"/>
  <c r="Y4" i="17" a="1"/>
  <c r="Y4" i="17" s="1"/>
  <c r="AB7" i="17" a="1"/>
  <c r="AB7" i="17" s="1"/>
  <c r="H29" i="16"/>
  <c r="AB4" i="1" a="1"/>
  <c r="AB4" i="1" s="1"/>
  <c r="AC4" i="1" s="1"/>
  <c r="Y13" i="1"/>
  <c r="AB4" i="16" l="1" a="1"/>
  <c r="AB4" i="16" s="1"/>
  <c r="X10" i="17" a="1"/>
  <c r="X10" i="17" s="1"/>
  <c r="AC4" i="17"/>
  <c r="X11" i="17" a="1"/>
  <c r="X11" i="17" s="1"/>
  <c r="X9" i="17" a="1"/>
  <c r="X9" i="17" s="1"/>
  <c r="AB8" i="17" a="1"/>
  <c r="AB8" i="17" s="1"/>
  <c r="G26" i="1"/>
  <c r="AB7" i="16" l="1" a="1"/>
  <c r="AB7" i="16" s="1"/>
  <c r="Z11" i="17" a="1"/>
  <c r="Z11" i="17" s="1"/>
  <c r="Z9" i="17" a="1"/>
  <c r="Z9" i="17" s="1"/>
  <c r="Z10" i="17" a="1"/>
  <c r="Z10" i="17" s="1"/>
  <c r="X10" i="1" a="1"/>
  <c r="X10" i="1" s="1"/>
  <c r="Z10" i="1" s="1" a="1"/>
  <c r="Z10" i="1" s="1"/>
  <c r="X11" i="1" a="1"/>
  <c r="X11" i="1" s="1"/>
  <c r="Z11" i="1" s="1" a="1"/>
  <c r="Z11" i="1" s="1"/>
  <c r="X9" i="1" a="1"/>
  <c r="X9" i="1" s="1"/>
  <c r="Z9" i="1" s="1" a="1"/>
  <c r="Z9" i="1" s="1"/>
  <c r="AB7" i="1" a="1"/>
  <c r="AB7" i="1" s="1"/>
  <c r="X9" i="16" l="1" a="1"/>
  <c r="X9" i="16" s="1"/>
  <c r="X10" i="16" a="1"/>
  <c r="X10" i="16" s="1"/>
  <c r="X11" i="16" a="1"/>
  <c r="X11" i="16" s="1"/>
  <c r="AC4" i="16"/>
  <c r="Z9" i="16" s="1" a="1"/>
  <c r="Z9" i="16" s="1"/>
  <c r="AB8" i="16" a="1"/>
  <c r="AB8" i="16" s="1"/>
  <c r="AH7" i="17"/>
  <c r="F18" i="17" s="1"/>
  <c r="M18" i="17" s="1"/>
  <c r="AH7" i="1"/>
  <c r="F18" i="1" s="1"/>
  <c r="Z11" i="16" l="1" a="1"/>
  <c r="Z11" i="16" s="1"/>
  <c r="Z10" i="16" a="1"/>
  <c r="Z10" i="16" s="1"/>
  <c r="M18" i="1"/>
  <c r="AH9" i="1"/>
  <c r="AG10" i="1" s="1"/>
  <c r="AH9" i="17"/>
  <c r="AG10" i="17" s="1"/>
  <c r="AH7" i="16" l="1"/>
  <c r="F18" i="16" s="1"/>
  <c r="M18" i="16" s="1"/>
  <c r="AH9" i="16" l="1"/>
  <c r="AG10" i="16" s="1"/>
  <c r="K13" i="7" l="1"/>
  <c r="J13" i="7"/>
  <c r="K12" i="7"/>
  <c r="J12" i="7"/>
  <c r="H12" i="7"/>
  <c r="J10" i="7"/>
  <c r="H10" i="7"/>
  <c r="J9" i="7"/>
  <c r="K8" i="7"/>
  <c r="J8" i="7"/>
  <c r="H8" i="7"/>
  <c r="I7" i="7"/>
  <c r="G7" i="7"/>
  <c r="A10" i="9"/>
  <c r="A39" i="9"/>
  <c r="A15" i="7"/>
  <c r="D20" i="11"/>
  <c r="A21" i="1"/>
  <c r="B6" i="1"/>
  <c r="D22" i="14"/>
  <c r="L22" i="14"/>
  <c r="J22" i="14"/>
  <c r="P22" i="14"/>
  <c r="C1" i="14"/>
  <c r="F1" i="14" s="1"/>
  <c r="B1" i="14"/>
  <c r="E1" i="14" s="1"/>
  <c r="M2" i="14"/>
  <c r="M3" i="14" s="1"/>
  <c r="M4" i="14" s="1"/>
  <c r="M5" i="14" s="1"/>
  <c r="M6" i="14" s="1"/>
  <c r="M7" i="14" s="1"/>
  <c r="M8" i="14" s="1"/>
  <c r="M9" i="14" s="1"/>
  <c r="M10" i="14" s="1"/>
  <c r="M11" i="14" s="1"/>
  <c r="M12" i="14" s="1"/>
  <c r="M13" i="14" s="1"/>
  <c r="M14" i="14" s="1"/>
  <c r="M15" i="14" s="1"/>
  <c r="M16" i="14" s="1"/>
  <c r="M17" i="14" s="1"/>
  <c r="M18" i="14" s="1"/>
  <c r="M19" i="14" s="1"/>
  <c r="M20" i="14" s="1"/>
  <c r="M21" i="14" s="1"/>
  <c r="P2" i="14" s="1"/>
  <c r="P3" i="14" s="1"/>
  <c r="P4" i="14" s="1"/>
  <c r="P5" i="14" s="1"/>
  <c r="P6" i="14" s="1"/>
  <c r="P7" i="14" s="1"/>
  <c r="P8" i="14" s="1"/>
  <c r="P9" i="14" s="1"/>
  <c r="P10" i="14" s="1"/>
  <c r="P11" i="14" s="1"/>
  <c r="P12" i="14" s="1"/>
  <c r="P13" i="14" s="1"/>
  <c r="P14" i="14" s="1"/>
  <c r="P15" i="14" s="1"/>
  <c r="P16" i="14" s="1"/>
  <c r="P17" i="14" s="1"/>
  <c r="P18" i="14" s="1"/>
  <c r="P19" i="14" s="1"/>
  <c r="P20" i="14" s="1"/>
  <c r="P21" i="14" s="1"/>
  <c r="R1" i="14"/>
  <c r="Q1" i="14"/>
  <c r="A4" i="14"/>
  <c r="A5" i="14"/>
  <c r="A6" i="14" s="1"/>
  <c r="A7" i="14" s="1"/>
  <c r="A8" i="14" s="1"/>
  <c r="A9" i="14" s="1"/>
  <c r="A10" i="14" s="1"/>
  <c r="A11" i="14" s="1"/>
  <c r="A12" i="14" s="1"/>
  <c r="A13" i="14" s="1"/>
  <c r="A14" i="14" s="1"/>
  <c r="A15" i="14" s="1"/>
  <c r="A16" i="14" s="1"/>
  <c r="A17" i="14" s="1"/>
  <c r="A18" i="14" s="1"/>
  <c r="A19" i="14" s="1"/>
  <c r="A20" i="14" s="1"/>
  <c r="A21" i="14" s="1"/>
  <c r="D2" i="14" s="1"/>
  <c r="D3" i="14" s="1"/>
  <c r="D4" i="14" s="1"/>
  <c r="D5" i="14" s="1"/>
  <c r="D6" i="14" s="1"/>
  <c r="D7" i="14" s="1"/>
  <c r="D8" i="14" s="1"/>
  <c r="D9" i="14" s="1"/>
  <c r="D10" i="14" s="1"/>
  <c r="D11" i="14" s="1"/>
  <c r="D12" i="14" s="1"/>
  <c r="D13" i="14" s="1"/>
  <c r="D14" i="14" s="1"/>
  <c r="D15" i="14" s="1"/>
  <c r="D16" i="14" s="1"/>
  <c r="D17" i="14" s="1"/>
  <c r="D18" i="14" s="1"/>
  <c r="D19" i="14" s="1"/>
  <c r="D20" i="14" s="1"/>
  <c r="D21" i="14" s="1"/>
  <c r="G2" i="14" s="1"/>
  <c r="G3" i="14" s="1"/>
  <c r="G4" i="14" s="1"/>
  <c r="G5" i="14" s="1"/>
  <c r="G6" i="14" s="1"/>
  <c r="G7" i="14" s="1"/>
  <c r="G8" i="14" s="1"/>
  <c r="G9" i="14" s="1"/>
  <c r="G10" i="14" s="1"/>
  <c r="G11" i="14" s="1"/>
  <c r="G12" i="14" s="1"/>
  <c r="G13" i="14" s="1"/>
  <c r="G14" i="14" s="1"/>
  <c r="G15" i="14" s="1"/>
  <c r="G16" i="14" s="1"/>
  <c r="G17" i="14" s="1"/>
  <c r="G18" i="14" s="1"/>
  <c r="G19" i="14" s="1"/>
  <c r="G20" i="14" s="1"/>
  <c r="G21" i="14" s="1"/>
  <c r="J2" i="14" s="1"/>
  <c r="J3" i="14" s="1"/>
  <c r="J4" i="14" s="1"/>
  <c r="J5" i="14" s="1"/>
  <c r="J6" i="14" s="1"/>
  <c r="J7" i="14" s="1"/>
  <c r="J8" i="14" s="1"/>
  <c r="J9" i="14" s="1"/>
  <c r="J10" i="14" s="1"/>
  <c r="J11" i="14" s="1"/>
  <c r="J12" i="14" s="1"/>
  <c r="J13" i="14" s="1"/>
  <c r="J14" i="14" s="1"/>
  <c r="J15" i="14" s="1"/>
  <c r="J16" i="14" s="1"/>
  <c r="J17" i="14" s="1"/>
  <c r="J18" i="14" s="1"/>
  <c r="J19" i="14" s="1"/>
  <c r="J20" i="14" s="1"/>
  <c r="J21" i="14" s="1"/>
  <c r="A3" i="14"/>
  <c r="L1" i="14"/>
  <c r="K1" i="14"/>
  <c r="A2" i="14"/>
  <c r="A6" i="11"/>
  <c r="D6" i="11" s="1"/>
  <c r="A7" i="11"/>
  <c r="D7" i="11" s="1"/>
  <c r="A8" i="11"/>
  <c r="D8" i="11" s="1"/>
  <c r="A9" i="11"/>
  <c r="D9" i="11" s="1"/>
  <c r="A10" i="11"/>
  <c r="D10" i="11" s="1"/>
  <c r="A11" i="11"/>
  <c r="D11" i="11" s="1"/>
  <c r="A12" i="11"/>
  <c r="D12" i="11" s="1"/>
  <c r="A13" i="11"/>
  <c r="D13" i="11"/>
  <c r="A14" i="11"/>
  <c r="D14" i="11"/>
  <c r="A15" i="11"/>
  <c r="D15" i="11" s="1"/>
  <c r="A16" i="11"/>
  <c r="D16" i="11" s="1"/>
  <c r="A17" i="11"/>
  <c r="D17" i="11"/>
  <c r="A18" i="11"/>
  <c r="D18" i="11" s="1"/>
  <c r="A19" i="11"/>
  <c r="D19" i="11" s="1"/>
  <c r="A5" i="11"/>
  <c r="D5" i="11" s="1"/>
  <c r="F49" i="9"/>
  <c r="A49" i="9"/>
  <c r="A48" i="9"/>
  <c r="A47" i="9"/>
  <c r="A46" i="9"/>
  <c r="A45" i="9"/>
  <c r="A44" i="9"/>
  <c r="D42" i="9"/>
  <c r="D13" i="9"/>
  <c r="A16" i="9"/>
  <c r="K28" i="9"/>
  <c r="K2" i="7"/>
  <c r="F24" i="9"/>
  <c r="F23" i="9"/>
  <c r="E20" i="9"/>
  <c r="F19" i="9"/>
  <c r="E21" i="9"/>
  <c r="L23" i="1"/>
  <c r="D23" i="1"/>
  <c r="N30" i="1"/>
  <c r="I30" i="1"/>
  <c r="D30" i="1"/>
  <c r="A4" i="10"/>
  <c r="C23" i="9"/>
  <c r="C19" i="9"/>
  <c r="C21" i="9"/>
  <c r="R22"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KVCA182</author>
  </authors>
  <commentList>
    <comment ref="A5" authorId="0" shapeId="0" xr:uid="{3B9022CA-1E4A-421C-9523-88670D02216A}">
      <text>
        <r>
          <rPr>
            <b/>
            <sz val="9"/>
            <color indexed="81"/>
            <rFont val="MS P ゴシック"/>
            <family val="3"/>
            <charset val="128"/>
          </rPr>
          <t>こちらに始まりの数字を入力いただければ、後の番号は自動で入力されます。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KVCA182</author>
  </authors>
  <commentList>
    <comment ref="A2" authorId="0" shapeId="0" xr:uid="{A708D65C-E781-42B5-AEA2-F0720D615ED5}">
      <text>
        <r>
          <rPr>
            <b/>
            <sz val="9"/>
            <color indexed="81"/>
            <rFont val="MS P ゴシック"/>
            <family val="3"/>
            <charset val="128"/>
          </rPr>
          <t>こちらに始まりの数字を入力いただければ、後の番号は自動で入力されます。</t>
        </r>
      </text>
    </comment>
    <comment ref="G2" authorId="0" shapeId="0" xr:uid="{307E77BA-B0AF-4ED7-B0C8-077C0166E24A}">
      <text>
        <r>
          <rPr>
            <b/>
            <sz val="9"/>
            <color indexed="81"/>
            <rFont val="MS P ゴシック"/>
            <family val="3"/>
            <charset val="128"/>
          </rPr>
          <t>こちらに始まりの数字を入力いただければ、後の番号は自動で入力されます。</t>
        </r>
      </text>
    </comment>
    <comment ref="M2" authorId="0" shapeId="0" xr:uid="{C05313EB-05B7-4620-8E42-8C375A71C5F9}">
      <text>
        <r>
          <rPr>
            <b/>
            <sz val="9"/>
            <color indexed="81"/>
            <rFont val="MS P ゴシック"/>
            <family val="3"/>
            <charset val="128"/>
          </rPr>
          <t>こちらに始まりの数字を入力いただければ、後の番号は自動で入力されます。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<sst xmlns="http://schemas.openxmlformats.org/spreadsheetml/2006/main" count="371" uniqueCount="203">
  <si>
    <t>公益財団法人高知県観光コンベンション協会　会長 様</t>
    <rPh sb="0" eb="2">
      <t>コウエキ</t>
    </rPh>
    <rPh sb="2" eb="4">
      <t>ザイダン</t>
    </rPh>
    <rPh sb="4" eb="6">
      <t>ホウジン</t>
    </rPh>
    <rPh sb="6" eb="8">
      <t>コウチ</t>
    </rPh>
    <rPh sb="8" eb="9">
      <t>ケン</t>
    </rPh>
    <rPh sb="9" eb="11">
      <t>カンコウ</t>
    </rPh>
    <rPh sb="18" eb="20">
      <t>キョウカイ</t>
    </rPh>
    <rPh sb="21" eb="23">
      <t>カイチョウ</t>
    </rPh>
    <rPh sb="24" eb="25">
      <t>サマ</t>
    </rPh>
    <phoneticPr fontId="2"/>
  </si>
  <si>
    <t>代表者</t>
    <rPh sb="0" eb="3">
      <t>ダイヒョウシャ</t>
    </rPh>
    <phoneticPr fontId="2"/>
  </si>
  <si>
    <t>円</t>
    <rPh sb="0" eb="1">
      <t>エン</t>
    </rPh>
    <phoneticPr fontId="2"/>
  </si>
  <si>
    <t>記</t>
    <rPh sb="0" eb="1">
      <t>キ</t>
    </rPh>
    <phoneticPr fontId="2"/>
  </si>
  <si>
    <t>〒</t>
    <phoneticPr fontId="2"/>
  </si>
  <si>
    <t>名称</t>
    <rPh sb="0" eb="2">
      <t>メイショウ</t>
    </rPh>
    <phoneticPr fontId="2"/>
  </si>
  <si>
    <t>競技種目</t>
    <rPh sb="0" eb="2">
      <t>キョウギ</t>
    </rPh>
    <rPh sb="2" eb="4">
      <t>シュモク</t>
    </rPh>
    <phoneticPr fontId="2"/>
  </si>
  <si>
    <t>旅行会社の仲介</t>
    <rPh sb="0" eb="4">
      <t>リョコウカイシャ</t>
    </rPh>
    <rPh sb="5" eb="7">
      <t>チュウカイ</t>
    </rPh>
    <phoneticPr fontId="2"/>
  </si>
  <si>
    <t>過去３年間の
合宿実施地域
(都道府県)</t>
    <rPh sb="0" eb="2">
      <t>カコ</t>
    </rPh>
    <rPh sb="3" eb="5">
      <t>ネンカン</t>
    </rPh>
    <phoneticPr fontId="2"/>
  </si>
  <si>
    <t>印</t>
    <rPh sb="0" eb="1">
      <t>イン</t>
    </rPh>
    <phoneticPr fontId="2"/>
  </si>
  <si>
    <t>令和８年度</t>
    <phoneticPr fontId="2"/>
  </si>
  <si>
    <t>～</t>
    <phoneticPr fontId="2"/>
  </si>
  <si>
    <t>職・氏名</t>
    <rPh sb="0" eb="1">
      <t>ショク</t>
    </rPh>
    <rPh sb="2" eb="4">
      <t>シメイ</t>
    </rPh>
    <phoneticPr fontId="2"/>
  </si>
  <si>
    <t>助成金額</t>
    <rPh sb="0" eb="4">
      <t>ジョセイキンガク</t>
    </rPh>
    <phoneticPr fontId="2"/>
  </si>
  <si>
    <t>合計</t>
    <rPh sb="0" eb="2">
      <t>ゴウケイ</t>
    </rPh>
    <phoneticPr fontId="2"/>
  </si>
  <si>
    <t>TEL / e-mail</t>
    <phoneticPr fontId="2"/>
  </si>
  <si>
    <t>旅行会社名</t>
    <rPh sb="0" eb="4">
      <t>リョコウカイシャ</t>
    </rPh>
    <rPh sb="4" eb="5">
      <t>メイ</t>
    </rPh>
    <phoneticPr fontId="2"/>
  </si>
  <si>
    <t>仲介旅行会社
担当者情報</t>
    <rPh sb="0" eb="2">
      <t>チュウカイ</t>
    </rPh>
    <rPh sb="2" eb="4">
      <t>リョコウ</t>
    </rPh>
    <rPh sb="4" eb="6">
      <t>カイシャ</t>
    </rPh>
    <rPh sb="7" eb="10">
      <t>タントウシャ</t>
    </rPh>
    <rPh sb="10" eb="12">
      <t>ジョウホウ</t>
    </rPh>
    <phoneticPr fontId="2"/>
  </si>
  <si>
    <t>□</t>
  </si>
  <si>
    <t>□</t>
    <phoneticPr fontId="2"/>
  </si>
  <si>
    <t>宿泊施設もしくはスポーツ施設の予約(もしくは仮予約)が確認できる「予約確認票」等</t>
    <rPh sb="0" eb="4">
      <t>シュクハクシセツ</t>
    </rPh>
    <rPh sb="12" eb="14">
      <t>シセツ</t>
    </rPh>
    <rPh sb="15" eb="17">
      <t>ヨヤク</t>
    </rPh>
    <rPh sb="22" eb="25">
      <t>カリヨヤク</t>
    </rPh>
    <rPh sb="27" eb="29">
      <t>カクニン</t>
    </rPh>
    <rPh sb="33" eb="35">
      <t>ヨヤク</t>
    </rPh>
    <rPh sb="35" eb="38">
      <t>カクニンヒョウ</t>
    </rPh>
    <rPh sb="39" eb="40">
      <t>トウ</t>
    </rPh>
    <phoneticPr fontId="2"/>
  </si>
  <si>
    <t>≪注意≫　申請者の代表者について</t>
    <rPh sb="1" eb="3">
      <t>チュウイ</t>
    </rPh>
    <rPh sb="5" eb="8">
      <t>シンセイシャ</t>
    </rPh>
    <rPh sb="9" eb="12">
      <t>ダイヒョウシャ</t>
    </rPh>
    <phoneticPr fontId="2"/>
  </si>
  <si>
    <t>申請者の代表者となり得る者については下記のとおりとします。</t>
    <rPh sb="0" eb="2">
      <t>シンセイ</t>
    </rPh>
    <rPh sb="2" eb="3">
      <t>シャ</t>
    </rPh>
    <rPh sb="4" eb="7">
      <t>ダイヒョウシャ</t>
    </rPh>
    <rPh sb="10" eb="11">
      <t>エ</t>
    </rPh>
    <rPh sb="12" eb="13">
      <t>モノ</t>
    </rPh>
    <rPh sb="18" eb="20">
      <t>カキ</t>
    </rPh>
    <phoneticPr fontId="2"/>
  </si>
  <si>
    <t>区分</t>
    <rPh sb="0" eb="2">
      <t>クブン</t>
    </rPh>
    <phoneticPr fontId="2"/>
  </si>
  <si>
    <t>押印</t>
    <rPh sb="0" eb="2">
      <t>オウイン</t>
    </rPh>
    <phoneticPr fontId="2"/>
  </si>
  <si>
    <t>日本代表チーム及び
国外の代表チーム</t>
    <rPh sb="0" eb="4">
      <t>ニホンダイヒョウ</t>
    </rPh>
    <rPh sb="7" eb="8">
      <t>オヨ</t>
    </rPh>
    <rPh sb="10" eb="12">
      <t>コクガイ</t>
    </rPh>
    <rPh sb="13" eb="15">
      <t>ダイヒョウ</t>
    </rPh>
    <phoneticPr fontId="2"/>
  </si>
  <si>
    <t>学校が公認するスポーツ団体、
又はその他の団体</t>
    <rPh sb="0" eb="2">
      <t>ガッコウ</t>
    </rPh>
    <rPh sb="3" eb="5">
      <t>コウニン</t>
    </rPh>
    <rPh sb="11" eb="13">
      <t>ダンタイ</t>
    </rPh>
    <rPh sb="15" eb="16">
      <t>マタ</t>
    </rPh>
    <rPh sb="19" eb="20">
      <t>タ</t>
    </rPh>
    <rPh sb="21" eb="23">
      <t>ダンタイ</t>
    </rPh>
    <phoneticPr fontId="2"/>
  </si>
  <si>
    <t>競技団体の法人代表者</t>
    <rPh sb="0" eb="4">
      <t>キョウギダンタイ</t>
    </rPh>
    <rPh sb="5" eb="7">
      <t>ホウジン</t>
    </rPh>
    <rPh sb="7" eb="10">
      <t>ダイヒョウシャ</t>
    </rPh>
    <phoneticPr fontId="2"/>
  </si>
  <si>
    <t>スポーツ団体運営の責任者(※)</t>
    <rPh sb="4" eb="8">
      <t>ダンタイウンエイ</t>
    </rPh>
    <rPh sb="9" eb="12">
      <t>セキニンシャ</t>
    </rPh>
    <phoneticPr fontId="2"/>
  </si>
  <si>
    <t>法人代表者またはスポーツ団体運営の責任者(※)</t>
    <rPh sb="0" eb="5">
      <t>ホウジンダイヒョウシャ</t>
    </rPh>
    <rPh sb="12" eb="14">
      <t>ダンタイ</t>
    </rPh>
    <rPh sb="14" eb="16">
      <t>ウンエイ</t>
    </rPh>
    <rPh sb="17" eb="20">
      <t>セキニンシャ</t>
    </rPh>
    <phoneticPr fontId="2"/>
  </si>
  <si>
    <r>
      <t xml:space="preserve">必要添付書類
</t>
    </r>
    <r>
      <rPr>
        <b/>
        <sz val="8"/>
        <color theme="1"/>
        <rFont val="BIZ UDP明朝 Medium"/>
        <family val="1"/>
        <charset val="128"/>
      </rPr>
      <t>書類郵送前に
書類がお揃いか
ご確認ください</t>
    </r>
    <rPh sb="0" eb="6">
      <t>ヒツヨウテンプショルイ</t>
    </rPh>
    <rPh sb="8" eb="10">
      <t>ショルイ</t>
    </rPh>
    <rPh sb="10" eb="12">
      <t>ユウソウ</t>
    </rPh>
    <rPh sb="12" eb="13">
      <t>マエ</t>
    </rPh>
    <rPh sb="15" eb="17">
      <t>ショルイ</t>
    </rPh>
    <rPh sb="19" eb="20">
      <t>ソロ</t>
    </rPh>
    <rPh sb="24" eb="26">
      <t>カクニン</t>
    </rPh>
    <phoneticPr fontId="2"/>
  </si>
  <si>
    <t>支店・部署・氏名</t>
    <rPh sb="0" eb="2">
      <t>シテン</t>
    </rPh>
    <rPh sb="3" eb="5">
      <t>ブショ</t>
    </rPh>
    <rPh sb="6" eb="8">
      <t>シメイ</t>
    </rPh>
    <phoneticPr fontId="2"/>
  </si>
  <si>
    <t>　本書記載内容に不備・虚偽はなく、要綱等を遵守します。</t>
    <phoneticPr fontId="2"/>
  </si>
  <si>
    <t>様式第３号</t>
    <rPh sb="0" eb="2">
      <t>ヨウシキ</t>
    </rPh>
    <rPh sb="2" eb="3">
      <t>ダイ</t>
    </rPh>
    <rPh sb="4" eb="5">
      <t>ゴウ</t>
    </rPh>
    <phoneticPr fontId="2"/>
  </si>
  <si>
    <t>変更内容</t>
    <rPh sb="0" eb="4">
      <t>ヘンコウナイヨウ</t>
    </rPh>
    <phoneticPr fontId="2"/>
  </si>
  <si>
    <t>変更理由</t>
    <rPh sb="0" eb="4">
      <t>ヘンコウリユウ</t>
    </rPh>
    <phoneticPr fontId="2"/>
  </si>
  <si>
    <t>宿泊施設</t>
    <rPh sb="0" eb="2">
      <t>シュクハク</t>
    </rPh>
    <rPh sb="2" eb="4">
      <t>シセツ</t>
    </rPh>
    <phoneticPr fontId="2"/>
  </si>
  <si>
    <t>延べ宿泊数</t>
    <rPh sb="0" eb="1">
      <t>ノ</t>
    </rPh>
    <rPh sb="2" eb="5">
      <t>シュクハクスウ</t>
    </rPh>
    <phoneticPr fontId="2"/>
  </si>
  <si>
    <t>実際に合宿へ参加した申請団体員の名簿(監督・コーチ等含む)（様式第11号）</t>
    <rPh sb="0" eb="2">
      <t>ジッサイ</t>
    </rPh>
    <rPh sb="3" eb="5">
      <t>ガッシュク</t>
    </rPh>
    <rPh sb="6" eb="8">
      <t>サンカ</t>
    </rPh>
    <rPh sb="10" eb="14">
      <t>シンセイダンタイ</t>
    </rPh>
    <rPh sb="14" eb="15">
      <t>イン</t>
    </rPh>
    <rPh sb="16" eb="18">
      <t>メイボ</t>
    </rPh>
    <rPh sb="19" eb="21">
      <t>カントク</t>
    </rPh>
    <rPh sb="25" eb="26">
      <t>トウ</t>
    </rPh>
    <rPh sb="26" eb="27">
      <t>フク</t>
    </rPh>
    <rPh sb="30" eb="33">
      <t>ヨウシキダイ</t>
    </rPh>
    <rPh sb="35" eb="36">
      <t>ゴウ</t>
    </rPh>
    <phoneticPr fontId="2"/>
  </si>
  <si>
    <t>なお、所定の様式に準じた形式である場合、これに代えて提出できることとする。</t>
    <rPh sb="3" eb="5">
      <t>ショテイ</t>
    </rPh>
    <rPh sb="6" eb="8">
      <t>ヨウシキ</t>
    </rPh>
    <rPh sb="9" eb="10">
      <t>ジュン</t>
    </rPh>
    <rPh sb="12" eb="14">
      <t>ケイシキ</t>
    </rPh>
    <rPh sb="17" eb="19">
      <t>バアイ</t>
    </rPh>
    <rPh sb="23" eb="24">
      <t>カ</t>
    </rPh>
    <rPh sb="26" eb="28">
      <t>テイシュツ</t>
    </rPh>
    <phoneticPr fontId="2"/>
  </si>
  <si>
    <t>合宿の様子が分かる写真</t>
    <rPh sb="0" eb="2">
      <t>ガッシュク</t>
    </rPh>
    <rPh sb="3" eb="5">
      <t>ヨウス</t>
    </rPh>
    <rPh sb="6" eb="7">
      <t>ワ</t>
    </rPh>
    <rPh sb="9" eb="11">
      <t>シャシン</t>
    </rPh>
    <phoneticPr fontId="2"/>
  </si>
  <si>
    <t>合宿アンケート</t>
    <rPh sb="0" eb="2">
      <t>ガッシュク</t>
    </rPh>
    <phoneticPr fontId="2"/>
  </si>
  <si>
    <t>様式第５号</t>
    <rPh sb="0" eb="2">
      <t>ヨウシキ</t>
    </rPh>
    <rPh sb="2" eb="3">
      <t>ダイ</t>
    </rPh>
    <rPh sb="4" eb="5">
      <t>ゴウ</t>
    </rPh>
    <phoneticPr fontId="2"/>
  </si>
  <si>
    <t>様式第９-１号</t>
    <rPh sb="0" eb="2">
      <t>ヨウシキ</t>
    </rPh>
    <rPh sb="2" eb="3">
      <t>ダイ</t>
    </rPh>
    <rPh sb="6" eb="7">
      <t>ゴウ</t>
    </rPh>
    <phoneticPr fontId="2"/>
  </si>
  <si>
    <t>高知県スポーツ合宿支援事業助成金請求書</t>
    <rPh sb="16" eb="19">
      <t>セイキュウショ</t>
    </rPh>
    <phoneticPr fontId="2"/>
  </si>
  <si>
    <t>助成金請求額　　金</t>
    <rPh sb="0" eb="3">
      <t>ジョセイキン</t>
    </rPh>
    <rPh sb="3" eb="5">
      <t>セイキュウ</t>
    </rPh>
    <rPh sb="5" eb="6">
      <t>ガク</t>
    </rPh>
    <rPh sb="8" eb="9">
      <t>キン</t>
    </rPh>
    <phoneticPr fontId="2"/>
  </si>
  <si>
    <t>振　込　口　座</t>
    <rPh sb="0" eb="1">
      <t>シン</t>
    </rPh>
    <rPh sb="2" eb="3">
      <t>コ</t>
    </rPh>
    <rPh sb="4" eb="5">
      <t>クチ</t>
    </rPh>
    <rPh sb="6" eb="7">
      <t>ザ</t>
    </rPh>
    <phoneticPr fontId="2"/>
  </si>
  <si>
    <t>金融機関名</t>
    <rPh sb="0" eb="4">
      <t>キンユウキカン</t>
    </rPh>
    <rPh sb="4" eb="5">
      <t>メイ</t>
    </rPh>
    <phoneticPr fontId="2"/>
  </si>
  <si>
    <t>支店名</t>
    <rPh sb="0" eb="3">
      <t>シテンメイ</t>
    </rPh>
    <phoneticPr fontId="2"/>
  </si>
  <si>
    <t>預金種目</t>
    <rPh sb="0" eb="4">
      <t>ヨキンシュモク</t>
    </rPh>
    <phoneticPr fontId="2"/>
  </si>
  <si>
    <t>口座番号</t>
    <rPh sb="0" eb="4">
      <t>コウザバンゴウ</t>
    </rPh>
    <phoneticPr fontId="2"/>
  </si>
  <si>
    <t>(フリガナ)</t>
    <phoneticPr fontId="2"/>
  </si>
  <si>
    <t>代理人</t>
  </si>
  <si>
    <t>代理人</t>
    <rPh sb="0" eb="3">
      <t>ダイリニン</t>
    </rPh>
    <phoneticPr fontId="2"/>
  </si>
  <si>
    <t>様式第９-２号</t>
    <rPh sb="0" eb="2">
      <t>ヨウシキ</t>
    </rPh>
    <rPh sb="2" eb="3">
      <t>ダイ</t>
    </rPh>
    <rPh sb="6" eb="7">
      <t>ゴウ</t>
    </rPh>
    <phoneticPr fontId="2"/>
  </si>
  <si>
    <t>様式第10号</t>
    <rPh sb="0" eb="2">
      <t>ヨウシキ</t>
    </rPh>
    <rPh sb="2" eb="3">
      <t>ダイ</t>
    </rPh>
    <rPh sb="5" eb="6">
      <t>ゴウ</t>
    </rPh>
    <phoneticPr fontId="2"/>
  </si>
  <si>
    <t>申請人</t>
    <rPh sb="0" eb="3">
      <t>シンセイニン</t>
    </rPh>
    <phoneticPr fontId="2"/>
  </si>
  <si>
    <t>委　任　状</t>
    <rPh sb="0" eb="1">
      <t>イ</t>
    </rPh>
    <rPh sb="2" eb="3">
      <t>ニン</t>
    </rPh>
    <rPh sb="4" eb="5">
      <t>ジョウ</t>
    </rPh>
    <phoneticPr fontId="2"/>
  </si>
  <si>
    <t>令和</t>
    <rPh sb="0" eb="2">
      <t>レイワ</t>
    </rPh>
    <phoneticPr fontId="2"/>
  </si>
  <si>
    <t>年</t>
    <rPh sb="0" eb="1">
      <t>ネン</t>
    </rPh>
    <phoneticPr fontId="2"/>
  </si>
  <si>
    <t>月</t>
    <rPh sb="0" eb="1">
      <t>ツキ</t>
    </rPh>
    <phoneticPr fontId="2"/>
  </si>
  <si>
    <t>日</t>
    <rPh sb="0" eb="1">
      <t>ヒ</t>
    </rPh>
    <phoneticPr fontId="2"/>
  </si>
  <si>
    <t>有</t>
    <rPh sb="0" eb="1">
      <t>アリ</t>
    </rPh>
    <phoneticPr fontId="2"/>
  </si>
  <si>
    <t>無</t>
    <rPh sb="0" eb="1">
      <t>ナ</t>
    </rPh>
    <phoneticPr fontId="2"/>
  </si>
  <si>
    <t>人</t>
    <rPh sb="0" eb="1">
      <t>ヒト</t>
    </rPh>
    <phoneticPr fontId="2"/>
  </si>
  <si>
    <t>延べ</t>
    <rPh sb="0" eb="1">
      <t>ノ</t>
    </rPh>
    <phoneticPr fontId="2"/>
  </si>
  <si>
    <t>令和８年度</t>
    <rPh sb="0" eb="2">
      <t>レイワ</t>
    </rPh>
    <rPh sb="3" eb="5">
      <t>ネンド</t>
    </rPh>
    <phoneticPr fontId="2"/>
  </si>
  <si>
    <t>令和７年度</t>
    <rPh sb="0" eb="2">
      <t>レイワ</t>
    </rPh>
    <rPh sb="3" eb="5">
      <t>ネンド</t>
    </rPh>
    <phoneticPr fontId="2"/>
  </si>
  <si>
    <t>令和６年度</t>
    <rPh sb="0" eb="2">
      <t>レイワ</t>
    </rPh>
    <rPh sb="3" eb="5">
      <t>ネンド</t>
    </rPh>
    <phoneticPr fontId="2"/>
  </si>
  <si>
    <t>令和５年度</t>
    <rPh sb="0" eb="2">
      <t>レイワ</t>
    </rPh>
    <rPh sb="3" eb="5">
      <t>ネンド</t>
    </rPh>
    <phoneticPr fontId="2"/>
  </si>
  <si>
    <t>　本届の記載内容に不備・虚偽はなく、要綱等を遵守します。</t>
    <rPh sb="2" eb="3">
      <t>トドケ</t>
    </rPh>
    <phoneticPr fontId="2"/>
  </si>
  <si>
    <r>
      <t xml:space="preserve">必要添付書類
</t>
    </r>
    <r>
      <rPr>
        <b/>
        <sz val="8"/>
        <color theme="1"/>
        <rFont val="BIZ UDP明朝 Medium"/>
        <family val="1"/>
        <charset val="128"/>
      </rPr>
      <t>申請書類の提出・
郵送前に書類が
お揃いになっているか
ご確認ください。</t>
    </r>
    <rPh sb="0" eb="6">
      <t>ヒツヨウテンプショルイ</t>
    </rPh>
    <rPh sb="8" eb="10">
      <t>シンセイ</t>
    </rPh>
    <rPh sb="10" eb="12">
      <t>ショルイ</t>
    </rPh>
    <rPh sb="13" eb="15">
      <t>テイシュツ</t>
    </rPh>
    <rPh sb="17" eb="19">
      <t>ユウソウ</t>
    </rPh>
    <rPh sb="19" eb="20">
      <t>マエ</t>
    </rPh>
    <rPh sb="21" eb="23">
      <t>ショルイ</t>
    </rPh>
    <rPh sb="26" eb="27">
      <t>ソロ</t>
    </rPh>
    <rPh sb="37" eb="39">
      <t>カクニン</t>
    </rPh>
    <phoneticPr fontId="2"/>
  </si>
  <si>
    <t>職：</t>
    <rPh sb="0" eb="1">
      <t>ショク</t>
    </rPh>
    <phoneticPr fontId="2"/>
  </si>
  <si>
    <t>氏名：</t>
    <rPh sb="0" eb="2">
      <t>シメイ</t>
    </rPh>
    <phoneticPr fontId="2"/>
  </si>
  <si>
    <t>チーム種別</t>
    <rPh sb="3" eb="5">
      <t>シュベツ</t>
    </rPh>
    <phoneticPr fontId="2"/>
  </si>
  <si>
    <t>助成金算出</t>
    <rPh sb="0" eb="3">
      <t>ジョセイキン</t>
    </rPh>
    <rPh sb="3" eb="5">
      <t>サンシュツ</t>
    </rPh>
    <phoneticPr fontId="2"/>
  </si>
  <si>
    <t>助成限度額</t>
    <rPh sb="0" eb="5">
      <t>ジョセイゲンドガク</t>
    </rPh>
    <phoneticPr fontId="2"/>
  </si>
  <si>
    <t>日本代表チーム</t>
    <rPh sb="0" eb="4">
      <t>ニホンダイヒョウ</t>
    </rPh>
    <phoneticPr fontId="2"/>
  </si>
  <si>
    <t>国外代表チーム</t>
    <rPh sb="0" eb="4">
      <t>コクガイダイヒョウ</t>
    </rPh>
    <phoneticPr fontId="2"/>
  </si>
  <si>
    <t>トップリーグチーム</t>
    <phoneticPr fontId="2"/>
  </si>
  <si>
    <t>社会人チーム</t>
    <rPh sb="0" eb="3">
      <t>シャカイジン</t>
    </rPh>
    <phoneticPr fontId="2"/>
  </si>
  <si>
    <t>学生チーム</t>
    <rPh sb="0" eb="1">
      <t>ガクセイ</t>
    </rPh>
    <phoneticPr fontId="2"/>
  </si>
  <si>
    <t>算出上の宿泊限度数</t>
    <rPh sb="0" eb="2">
      <t>サンシュツ</t>
    </rPh>
    <rPh sb="2" eb="3">
      <t>ジョウ</t>
    </rPh>
    <rPh sb="4" eb="6">
      <t>シュクハク</t>
    </rPh>
    <rPh sb="6" eb="8">
      <t>ゲンド</t>
    </rPh>
    <phoneticPr fontId="2"/>
  </si>
  <si>
    <t>算出助成金額</t>
    <rPh sb="0" eb="6">
      <t>サンシュツジョセイキンガク</t>
    </rPh>
    <phoneticPr fontId="2"/>
  </si>
  <si>
    <t>請求助成金額</t>
    <rPh sb="0" eb="2">
      <t>セイキュウ</t>
    </rPh>
    <rPh sb="2" eb="6">
      <t>ジョセイキンガク</t>
    </rPh>
    <phoneticPr fontId="2"/>
  </si>
  <si>
    <t>合　計</t>
    <rPh sb="0" eb="1">
      <t>ゴウ</t>
    </rPh>
    <rPh sb="2" eb="3">
      <t>ケイ</t>
    </rPh>
    <phoneticPr fontId="2"/>
  </si>
  <si>
    <t>口座名義
※通帳表紙のとおり
名義全てをご記載ください</t>
    <rPh sb="0" eb="4">
      <t>コウザメイギ</t>
    </rPh>
    <rPh sb="6" eb="10">
      <t>ツウチョウヒョウシ</t>
    </rPh>
    <rPh sb="15" eb="17">
      <t>メイギ</t>
    </rPh>
    <rPh sb="17" eb="18">
      <t>スベ</t>
    </rPh>
    <rPh sb="21" eb="23">
      <t>キサイ</t>
    </rPh>
    <phoneticPr fontId="2"/>
  </si>
  <si>
    <t>区分・役職</t>
    <rPh sb="0" eb="2">
      <t>クブン</t>
    </rPh>
    <rPh sb="3" eb="5">
      <t>ヤクショク</t>
    </rPh>
    <phoneticPr fontId="2"/>
  </si>
  <si>
    <t>氏　名</t>
    <rPh sb="0" eb="1">
      <t>ウジ</t>
    </rPh>
    <rPh sb="2" eb="3">
      <t>メイ</t>
    </rPh>
    <phoneticPr fontId="2"/>
  </si>
  <si>
    <t>合宿参加者名簿</t>
    <rPh sb="0" eb="2">
      <t>ガッシュク</t>
    </rPh>
    <rPh sb="2" eb="4">
      <t>サンカ</t>
    </rPh>
    <rPh sb="4" eb="5">
      <t>シャ</t>
    </rPh>
    <rPh sb="5" eb="7">
      <t>メイボ</t>
    </rPh>
    <phoneticPr fontId="2"/>
  </si>
  <si>
    <t>☑</t>
    <phoneticPr fontId="2"/>
  </si>
  <si>
    <t>←過去、３年度間で合宿を実施した地域をご入力ください。実施がなければ「なし」とご入力ください。</t>
    <rPh sb="1" eb="3">
      <t>カコ</t>
    </rPh>
    <rPh sb="5" eb="8">
      <t>ネンドカン</t>
    </rPh>
    <rPh sb="9" eb="11">
      <t>ガッシュク</t>
    </rPh>
    <rPh sb="12" eb="14">
      <t>ジッシ</t>
    </rPh>
    <rPh sb="16" eb="18">
      <t>チイキ</t>
    </rPh>
    <rPh sb="20" eb="22">
      <t>ニュウリョク</t>
    </rPh>
    <rPh sb="27" eb="29">
      <t>ジッシ</t>
    </rPh>
    <rPh sb="40" eb="42">
      <t>ニュウリョク</t>
    </rPh>
    <phoneticPr fontId="2"/>
  </si>
  <si>
    <t>←上記の方と連絡が取れる電話番号やメールアドレスをご入力ください。</t>
    <rPh sb="1" eb="3">
      <t>ジョウキ</t>
    </rPh>
    <rPh sb="4" eb="5">
      <t>カタ</t>
    </rPh>
    <rPh sb="6" eb="8">
      <t>レンラク</t>
    </rPh>
    <rPh sb="9" eb="10">
      <t>ト</t>
    </rPh>
    <rPh sb="12" eb="16">
      <t>デンワバンゴウ</t>
    </rPh>
    <rPh sb="26" eb="28">
      <t>ニュウリョク</t>
    </rPh>
    <phoneticPr fontId="2"/>
  </si>
  <si>
    <t>←必要書類の添付漏れがないよう、提出前に書類が揃っているかの確認にご活用ください。</t>
    <rPh sb="1" eb="3">
      <t>ヒツヨウ</t>
    </rPh>
    <rPh sb="3" eb="5">
      <t>ショルイ</t>
    </rPh>
    <rPh sb="6" eb="9">
      <t>テンプモ</t>
    </rPh>
    <rPh sb="16" eb="19">
      <t>テイシュツマエ</t>
    </rPh>
    <rPh sb="20" eb="22">
      <t>ショルイ</t>
    </rPh>
    <rPh sb="23" eb="24">
      <t>ソロ</t>
    </rPh>
    <rPh sb="30" eb="32">
      <t>カクニン</t>
    </rPh>
    <rPh sb="34" eb="36">
      <t>カツヨウ</t>
    </rPh>
    <phoneticPr fontId="2"/>
  </si>
  <si>
    <t>　　　　←振込先の口座情報を通帳と同内容でご入力ください。</t>
    <rPh sb="5" eb="8">
      <t>フリコミサキ</t>
    </rPh>
    <rPh sb="9" eb="13">
      <t>コウザジョウホウ</t>
    </rPh>
    <rPh sb="14" eb="16">
      <t>ツウチョウ</t>
    </rPh>
    <rPh sb="17" eb="20">
      <t>ドウナイヨウ</t>
    </rPh>
    <phoneticPr fontId="2"/>
  </si>
  <si>
    <t>←変更内容をお選びいただき、変更理由をご入力ください。</t>
    <rPh sb="1" eb="3">
      <t>ヘンコウ</t>
    </rPh>
    <rPh sb="3" eb="5">
      <t>ナイヨウ</t>
    </rPh>
    <rPh sb="7" eb="8">
      <t>エラ</t>
    </rPh>
    <rPh sb="14" eb="16">
      <t>ヘンコウ</t>
    </rPh>
    <rPh sb="16" eb="18">
      <t>リユウ</t>
    </rPh>
    <rPh sb="20" eb="22">
      <t>ニュウリョク</t>
    </rPh>
    <phoneticPr fontId="2"/>
  </si>
  <si>
    <t>交通費加算額</t>
    <rPh sb="0" eb="3">
      <t>コウツウヒ</t>
    </rPh>
    <rPh sb="3" eb="6">
      <t>カサンガク</t>
    </rPh>
    <phoneticPr fontId="2"/>
  </si>
  <si>
    <t>交通費加算</t>
    <rPh sb="0" eb="5">
      <t>コウツウヒカサン</t>
    </rPh>
    <phoneticPr fontId="2"/>
  </si>
  <si>
    <t xml:space="preserve">※協会が認めるスポーツ団体運営の責任者とは、「顧問」、「監督」、「部長・クラブ代表・サークル代表」などでマネージャーやコーチ等が代表者となることは認められません。
なお、これらにより難い場合は、事前に協会へご相談ください。
</t>
    <rPh sb="1" eb="3">
      <t>キョウカイ</t>
    </rPh>
    <rPh sb="4" eb="5">
      <t>ミト</t>
    </rPh>
    <rPh sb="11" eb="15">
      <t>ダンタイウンエイ</t>
    </rPh>
    <rPh sb="16" eb="19">
      <t>セキニンシャ</t>
    </rPh>
    <rPh sb="23" eb="25">
      <t>コモン</t>
    </rPh>
    <rPh sb="28" eb="30">
      <t>カントク</t>
    </rPh>
    <rPh sb="33" eb="35">
      <t>ブチョウ</t>
    </rPh>
    <rPh sb="39" eb="41">
      <t>ダイヒョウ</t>
    </rPh>
    <rPh sb="46" eb="48">
      <t>ダイヒョウ</t>
    </rPh>
    <rPh sb="62" eb="63">
      <t>トウ</t>
    </rPh>
    <rPh sb="64" eb="67">
      <t>ダイヒョウシャ</t>
    </rPh>
    <rPh sb="73" eb="74">
      <t>ミト</t>
    </rPh>
    <rPh sb="91" eb="92">
      <t>ガタ</t>
    </rPh>
    <rPh sb="93" eb="95">
      <t>バアイ</t>
    </rPh>
    <phoneticPr fontId="2"/>
  </si>
  <si>
    <t>企業等の法人がスポーツチームを
運営している場合</t>
    <rPh sb="0" eb="3">
      <t>キギョウトウ</t>
    </rPh>
    <rPh sb="4" eb="6">
      <t>ホウジン</t>
    </rPh>
    <rPh sb="16" eb="18">
      <t>ウンエイ</t>
    </rPh>
    <rPh sb="22" eb="24">
      <t>バアイ</t>
    </rPh>
    <phoneticPr fontId="2"/>
  </si>
  <si>
    <t>運営している法人印もしくは
スポーツ団体印とし、
個人印は原則不可とする</t>
    <rPh sb="0" eb="2">
      <t>ウンエイ</t>
    </rPh>
    <rPh sb="6" eb="9">
      <t>ホウジンイン</t>
    </rPh>
    <rPh sb="25" eb="28">
      <t>コジンイン</t>
    </rPh>
    <rPh sb="29" eb="31">
      <t>ゲンソク</t>
    </rPh>
    <rPh sb="31" eb="33">
      <t>フカ</t>
    </rPh>
    <phoneticPr fontId="2"/>
  </si>
  <si>
    <t>原則、スポーツ団体印とする。
無い場合は代表者の個人印とする</t>
    <rPh sb="0" eb="2">
      <t>ゲンソク</t>
    </rPh>
    <rPh sb="7" eb="9">
      <t>ダンタイ</t>
    </rPh>
    <rPh sb="9" eb="10">
      <t>イン</t>
    </rPh>
    <rPh sb="15" eb="16">
      <t>ナ</t>
    </rPh>
    <rPh sb="17" eb="19">
      <t>バアイ</t>
    </rPh>
    <rPh sb="20" eb="23">
      <t>ダイヒョウシャ</t>
    </rPh>
    <rPh sb="24" eb="26">
      <t>コジン</t>
    </rPh>
    <rPh sb="26" eb="27">
      <t>イン</t>
    </rPh>
    <phoneticPr fontId="2"/>
  </si>
  <si>
    <t>(第４条の交通費加算を利用される場合)移動経費が分かるもの</t>
    <rPh sb="5" eb="8">
      <t>コウツウヒ</t>
    </rPh>
    <rPh sb="19" eb="23">
      <t>イドウケイヒ</t>
    </rPh>
    <rPh sb="24" eb="25">
      <t>ワ</t>
    </rPh>
    <phoneticPr fontId="2"/>
  </si>
  <si>
    <t>移動経費が確認できる見積書等</t>
    <rPh sb="0" eb="2">
      <t>イドウ</t>
    </rPh>
    <rPh sb="2" eb="4">
      <t>ケイヒ</t>
    </rPh>
    <rPh sb="5" eb="7">
      <t>カクニン</t>
    </rPh>
    <rPh sb="10" eb="12">
      <t>ミツモリ</t>
    </rPh>
    <rPh sb="12" eb="13">
      <t>ショ</t>
    </rPh>
    <rPh sb="13" eb="14">
      <t>トウ</t>
    </rPh>
    <phoneticPr fontId="2"/>
  </si>
  <si>
    <t>＠</t>
    <phoneticPr fontId="2"/>
  </si>
  <si>
    <t>宿泊証明書(様式第６号)</t>
    <rPh sb="0" eb="2">
      <t>シュクハク</t>
    </rPh>
    <rPh sb="2" eb="5">
      <t>ショウメイショ</t>
    </rPh>
    <rPh sb="6" eb="8">
      <t>ヨウシキ</t>
    </rPh>
    <rPh sb="8" eb="9">
      <t>ダイ</t>
    </rPh>
    <rPh sb="10" eb="11">
      <t>ゴウ</t>
    </rPh>
    <phoneticPr fontId="2"/>
  </si>
  <si>
    <t>移動に係る経費の領収書等の写し</t>
    <rPh sb="0" eb="2">
      <t>イドウ</t>
    </rPh>
    <rPh sb="3" eb="4">
      <t>カカ</t>
    </rPh>
    <rPh sb="5" eb="7">
      <t>ケイヒ</t>
    </rPh>
    <rPh sb="8" eb="11">
      <t>リョウシュウショ</t>
    </rPh>
    <rPh sb="11" eb="12">
      <t>トウ</t>
    </rPh>
    <rPh sb="13" eb="14">
      <t>ウツ</t>
    </rPh>
    <phoneticPr fontId="2"/>
  </si>
  <si>
    <t>※第４条の交通費加算を利用する場合</t>
    <rPh sb="1" eb="2">
      <t>ダイ</t>
    </rPh>
    <rPh sb="3" eb="4">
      <t>ジョウ</t>
    </rPh>
    <rPh sb="5" eb="8">
      <t>コウツウヒ</t>
    </rPh>
    <rPh sb="8" eb="10">
      <t>カサン</t>
    </rPh>
    <rPh sb="11" eb="13">
      <t>リヨウ</t>
    </rPh>
    <rPh sb="15" eb="17">
      <t>バアイ</t>
    </rPh>
    <phoneticPr fontId="2"/>
  </si>
  <si>
    <t>←必要書類の添付漏れがないよう、提出前に書類が揃っているか
　チェックを付けるなどの確認にご活用ください。</t>
    <rPh sb="1" eb="3">
      <t>ヒツヨウ</t>
    </rPh>
    <rPh sb="3" eb="5">
      <t>ショルイ</t>
    </rPh>
    <rPh sb="6" eb="9">
      <t>テンプモ</t>
    </rPh>
    <rPh sb="16" eb="19">
      <t>テイシュツマエ</t>
    </rPh>
    <rPh sb="20" eb="22">
      <t>ショルイ</t>
    </rPh>
    <rPh sb="23" eb="24">
      <t>ソロ</t>
    </rPh>
    <rPh sb="36" eb="37">
      <t>ツ</t>
    </rPh>
    <rPh sb="42" eb="44">
      <t>カクニン</t>
    </rPh>
    <rPh sb="46" eb="48">
      <t>カツヨウ</t>
    </rPh>
    <phoneticPr fontId="2"/>
  </si>
  <si>
    <t>普通預金</t>
    <rPh sb="0" eb="4">
      <t>フツウヨキン</t>
    </rPh>
    <phoneticPr fontId="2"/>
  </si>
  <si>
    <t>当座預金</t>
    <rPh sb="0" eb="4">
      <t>トウザヨキン</t>
    </rPh>
    <phoneticPr fontId="2"/>
  </si>
  <si>
    <t>その他（　　　　　　　　)</t>
    <rPh sb="2" eb="3">
      <t>タ</t>
    </rPh>
    <phoneticPr fontId="2"/>
  </si>
  <si>
    <t>申請
団体名</t>
    <rPh sb="0" eb="2">
      <t>シンセイ</t>
    </rPh>
    <rPh sb="3" eb="6">
      <t>ダンタイメイ</t>
    </rPh>
    <phoneticPr fontId="2"/>
  </si>
  <si>
    <t>県内市町村</t>
    <rPh sb="0" eb="2">
      <t>ケンナイ</t>
    </rPh>
    <rPh sb="2" eb="5">
      <t>シチョウソン</t>
    </rPh>
    <phoneticPr fontId="2"/>
  </si>
  <si>
    <t>高知市</t>
    <rPh sb="0" eb="3">
      <t>コウチシ</t>
    </rPh>
    <phoneticPr fontId="36"/>
  </si>
  <si>
    <t>室戸市</t>
    <rPh sb="0" eb="3">
      <t>ムロトシ</t>
    </rPh>
    <phoneticPr fontId="36"/>
  </si>
  <si>
    <t>安芸市</t>
    <rPh sb="0" eb="3">
      <t>アキシ</t>
    </rPh>
    <phoneticPr fontId="36"/>
  </si>
  <si>
    <t>南国市</t>
    <rPh sb="0" eb="3">
      <t>ナンコクシ</t>
    </rPh>
    <phoneticPr fontId="36"/>
  </si>
  <si>
    <t>土佐市</t>
    <rPh sb="0" eb="3">
      <t>トサシ</t>
    </rPh>
    <phoneticPr fontId="36"/>
  </si>
  <si>
    <t>須崎市</t>
    <rPh sb="0" eb="3">
      <t>スサキシ</t>
    </rPh>
    <phoneticPr fontId="36"/>
  </si>
  <si>
    <t>宿毛市</t>
    <rPh sb="0" eb="3">
      <t>スクモシ</t>
    </rPh>
    <phoneticPr fontId="36"/>
  </si>
  <si>
    <t>土佐清水市</t>
    <rPh sb="0" eb="5">
      <t>トサシミズシ</t>
    </rPh>
    <phoneticPr fontId="36"/>
  </si>
  <si>
    <t>四万十市</t>
    <rPh sb="0" eb="4">
      <t>シマントシ</t>
    </rPh>
    <phoneticPr fontId="36"/>
  </si>
  <si>
    <t>香南市</t>
    <phoneticPr fontId="36"/>
  </si>
  <si>
    <t>香美市</t>
    <rPh sb="0" eb="2">
      <t>カミ</t>
    </rPh>
    <rPh sb="2" eb="3">
      <t>シ</t>
    </rPh>
    <phoneticPr fontId="36"/>
  </si>
  <si>
    <t>東洋町</t>
    <rPh sb="0" eb="2">
      <t>トウヨウ</t>
    </rPh>
    <rPh sb="2" eb="3">
      <t>チョウ</t>
    </rPh>
    <phoneticPr fontId="36"/>
  </si>
  <si>
    <t>奈半利町</t>
    <rPh sb="0" eb="4">
      <t>ナハリチョウ</t>
    </rPh>
    <phoneticPr fontId="36"/>
  </si>
  <si>
    <t>田野町</t>
    <rPh sb="0" eb="2">
      <t>タノ</t>
    </rPh>
    <rPh sb="2" eb="3">
      <t>チョウ</t>
    </rPh>
    <phoneticPr fontId="36"/>
  </si>
  <si>
    <t>安田町</t>
    <rPh sb="0" eb="3">
      <t>ヤスダチョウ</t>
    </rPh>
    <phoneticPr fontId="36"/>
  </si>
  <si>
    <t>北川村</t>
    <rPh sb="0" eb="2">
      <t>キタガワ</t>
    </rPh>
    <rPh sb="2" eb="3">
      <t>ムラ</t>
    </rPh>
    <phoneticPr fontId="36"/>
  </si>
  <si>
    <t>馬路村</t>
    <rPh sb="0" eb="3">
      <t>ウマジムラ</t>
    </rPh>
    <phoneticPr fontId="36"/>
  </si>
  <si>
    <t>芸西村</t>
    <rPh sb="0" eb="3">
      <t>ゲイセイムラ</t>
    </rPh>
    <phoneticPr fontId="36"/>
  </si>
  <si>
    <t>本山町</t>
    <rPh sb="0" eb="3">
      <t>モトヤマチョウ</t>
    </rPh>
    <phoneticPr fontId="36"/>
  </si>
  <si>
    <t>大豊町</t>
    <rPh sb="0" eb="3">
      <t>オオトヨチョウ</t>
    </rPh>
    <phoneticPr fontId="36"/>
  </si>
  <si>
    <t>土佐町</t>
    <rPh sb="0" eb="3">
      <t>トサチョウ</t>
    </rPh>
    <phoneticPr fontId="36"/>
  </si>
  <si>
    <t>大川村</t>
    <rPh sb="0" eb="3">
      <t>オオカワムラ</t>
    </rPh>
    <phoneticPr fontId="36"/>
  </si>
  <si>
    <t>いの町</t>
    <rPh sb="2" eb="3">
      <t>チョウ</t>
    </rPh>
    <phoneticPr fontId="36"/>
  </si>
  <si>
    <t>仁淀川町</t>
    <rPh sb="0" eb="3">
      <t>ニヨドガワ</t>
    </rPh>
    <rPh sb="3" eb="4">
      <t>チョウ</t>
    </rPh>
    <phoneticPr fontId="36"/>
  </si>
  <si>
    <t>中土佐町</t>
    <rPh sb="0" eb="4">
      <t>ナカトサチョウ</t>
    </rPh>
    <phoneticPr fontId="36"/>
  </si>
  <si>
    <t>佐川町</t>
    <rPh sb="0" eb="3">
      <t>サカワチョウ</t>
    </rPh>
    <phoneticPr fontId="36"/>
  </si>
  <si>
    <t>越知町</t>
    <rPh sb="0" eb="3">
      <t>オチチョウ</t>
    </rPh>
    <phoneticPr fontId="36"/>
  </si>
  <si>
    <t>檮原町</t>
    <rPh sb="0" eb="3">
      <t>ユスハラチョウ</t>
    </rPh>
    <phoneticPr fontId="36"/>
  </si>
  <si>
    <t>日高村</t>
    <rPh sb="0" eb="3">
      <t>ヒダカムラ</t>
    </rPh>
    <phoneticPr fontId="36"/>
  </si>
  <si>
    <t>津野町</t>
    <rPh sb="0" eb="2">
      <t>ツノ</t>
    </rPh>
    <rPh sb="2" eb="3">
      <t>チョウ</t>
    </rPh>
    <phoneticPr fontId="36"/>
  </si>
  <si>
    <t>四万十町</t>
    <rPh sb="0" eb="4">
      <t>シマントチョウ</t>
    </rPh>
    <phoneticPr fontId="36"/>
  </si>
  <si>
    <t>大月町</t>
    <rPh sb="0" eb="3">
      <t>オオツキチョウ</t>
    </rPh>
    <phoneticPr fontId="36"/>
  </si>
  <si>
    <t>三原村</t>
    <rPh sb="0" eb="3">
      <t>ミハラムラ</t>
    </rPh>
    <phoneticPr fontId="36"/>
  </si>
  <si>
    <t>黒潮町</t>
    <rPh sb="0" eb="2">
      <t>クロシオ</t>
    </rPh>
    <rPh sb="2" eb="3">
      <t>チョウ</t>
    </rPh>
    <phoneticPr fontId="36"/>
  </si>
  <si>
    <t>スポーツ施設</t>
    <rPh sb="4" eb="6">
      <t>シセツ</t>
    </rPh>
    <phoneticPr fontId="2"/>
  </si>
  <si>
    <t>申請者
(もしくは
担当者)
連絡先</t>
    <rPh sb="0" eb="3">
      <t>シンセイシャ</t>
    </rPh>
    <rPh sb="10" eb="13">
      <t>タントウシャ</t>
    </rPh>
    <rPh sb="15" eb="18">
      <t>レンラクサキ</t>
    </rPh>
    <phoneticPr fontId="2"/>
  </si>
  <si>
    <t>←スポーツ団体様の助成金申請事務担当者の役職及び氏名をご入力ください。
　 役職が無い場合は氏名のみご入力ください。</t>
    <rPh sb="5" eb="8">
      <t>ダンタイサマ</t>
    </rPh>
    <rPh sb="9" eb="12">
      <t>ジョセイキン</t>
    </rPh>
    <rPh sb="12" eb="14">
      <t>シンセイ</t>
    </rPh>
    <rPh sb="14" eb="16">
      <t>ジム</t>
    </rPh>
    <rPh sb="16" eb="18">
      <t>タントウ</t>
    </rPh>
    <rPh sb="18" eb="19">
      <t>シャ</t>
    </rPh>
    <rPh sb="20" eb="22">
      <t>ヤクショク</t>
    </rPh>
    <rPh sb="22" eb="23">
      <t>オヨ</t>
    </rPh>
    <rPh sb="24" eb="26">
      <t>シメイ</t>
    </rPh>
    <rPh sb="28" eb="30">
      <t>ニュウリョク</t>
    </rPh>
    <rPh sb="38" eb="40">
      <t>ヤクショク</t>
    </rPh>
    <rPh sb="41" eb="42">
      <t>ナ</t>
    </rPh>
    <rPh sb="43" eb="45">
      <t>バアイ</t>
    </rPh>
    <rPh sb="46" eb="48">
      <t>シメイ</t>
    </rPh>
    <rPh sb="51" eb="53">
      <t>ニュウリョク</t>
    </rPh>
    <phoneticPr fontId="2"/>
  </si>
  <si>
    <r>
      <t>←宿泊や合宿施設の手配等を旅行会社へ依頼し仲介している場合は、
　 「有」に</t>
    </r>
    <r>
      <rPr>
        <b/>
        <sz val="10"/>
        <color rgb="FFFF0000"/>
        <rFont val="Segoe UI Symbol"/>
        <family val="1"/>
      </rPr>
      <t>☑</t>
    </r>
    <r>
      <rPr>
        <b/>
        <sz val="10"/>
        <color rgb="FFFF0000"/>
        <rFont val="BIZ UDP明朝 Medium"/>
        <family val="1"/>
        <charset val="128"/>
      </rPr>
      <t>をし、必要事項をご入力ください。</t>
    </r>
    <rPh sb="1" eb="3">
      <t>シュクハク</t>
    </rPh>
    <rPh sb="4" eb="6">
      <t>ガッシュク</t>
    </rPh>
    <rPh sb="6" eb="8">
      <t>シセツ</t>
    </rPh>
    <rPh sb="9" eb="11">
      <t>テハイ</t>
    </rPh>
    <rPh sb="11" eb="12">
      <t>トウ</t>
    </rPh>
    <rPh sb="13" eb="17">
      <t>リョコウカイシャ</t>
    </rPh>
    <rPh sb="18" eb="20">
      <t>イライ</t>
    </rPh>
    <rPh sb="21" eb="23">
      <t>チュウカイ</t>
    </rPh>
    <rPh sb="27" eb="29">
      <t>バアイ</t>
    </rPh>
    <rPh sb="35" eb="36">
      <t>アリ</t>
    </rPh>
    <rPh sb="42" eb="44">
      <t>ヒツヨウ</t>
    </rPh>
    <rPh sb="44" eb="46">
      <t>ジコウ</t>
    </rPh>
    <rPh sb="48" eb="50">
      <t>ニュウリョク</t>
    </rPh>
    <phoneticPr fontId="2"/>
  </si>
  <si>
    <t>施設
市町村</t>
    <rPh sb="0" eb="2">
      <t>シセツ</t>
    </rPh>
    <rPh sb="3" eb="6">
      <t>シチョウソン</t>
    </rPh>
    <phoneticPr fontId="2"/>
  </si>
  <si>
    <t>申請団体
所在地</t>
    <rPh sb="0" eb="4">
      <t>シンセイダンタイ</t>
    </rPh>
    <rPh sb="5" eb="8">
      <t>ショザイチ</t>
    </rPh>
    <phoneticPr fontId="2"/>
  </si>
  <si>
    <t>申請団体
代表者
(職・氏名)</t>
    <rPh sb="0" eb="2">
      <t>シンセイ</t>
    </rPh>
    <rPh sb="2" eb="4">
      <t>ダンタイ</t>
    </rPh>
    <rPh sb="5" eb="8">
      <t>ダイヒョウシャ</t>
    </rPh>
    <rPh sb="10" eb="11">
      <t>ショク</t>
    </rPh>
    <rPh sb="12" eb="14">
      <t>シメイ</t>
    </rPh>
    <phoneticPr fontId="2"/>
  </si>
  <si>
    <t>←Excel入力の場合、自動で計算されます。</t>
    <rPh sb="6" eb="8">
      <t>ニュウリョク</t>
    </rPh>
    <rPh sb="9" eb="11">
      <t>バアイ</t>
    </rPh>
    <rPh sb="12" eb="14">
      <t>ジドウ</t>
    </rPh>
    <rPh sb="15" eb="17">
      <t>ケイサン</t>
    </rPh>
    <phoneticPr fontId="2"/>
  </si>
  <si>
    <t>移動に係る経費</t>
    <rPh sb="0" eb="2">
      <t>イドウ</t>
    </rPh>
    <rPh sb="3" eb="4">
      <t>カカ</t>
    </rPh>
    <rPh sb="5" eb="7">
      <t>ケイヒ</t>
    </rPh>
    <phoneticPr fontId="2"/>
  </si>
  <si>
    <t>←仲介「有」の場合、ご入力ください。</t>
    <rPh sb="1" eb="3">
      <t>チュウカイ</t>
    </rPh>
    <rPh sb="4" eb="5">
      <t>ア</t>
    </rPh>
    <rPh sb="7" eb="9">
      <t>バアイ</t>
    </rPh>
    <rPh sb="11" eb="13">
      <t>ニュウリョク</t>
    </rPh>
    <phoneticPr fontId="2"/>
  </si>
  <si>
    <t>参加者数</t>
    <rPh sb="0" eb="3">
      <t>サンカシャ</t>
    </rPh>
    <rPh sb="3" eb="4">
      <t>スウ</t>
    </rPh>
    <phoneticPr fontId="2"/>
  </si>
  <si>
    <t>参加者数等</t>
    <rPh sb="0" eb="3">
      <t>サンカシャ</t>
    </rPh>
    <rPh sb="3" eb="4">
      <t>スウ</t>
    </rPh>
    <rPh sb="4" eb="5">
      <t>トウ</t>
    </rPh>
    <phoneticPr fontId="2"/>
  </si>
  <si>
    <t>スポーツ合宿支援事業助成金　交付申請金額</t>
    <rPh sb="4" eb="13">
      <t>ガッシュクシエンジギョウジョセイキン</t>
    </rPh>
    <rPh sb="14" eb="16">
      <t>コウフ</t>
    </rPh>
    <rPh sb="16" eb="18">
      <t>シンセイ</t>
    </rPh>
    <rPh sb="18" eb="19">
      <t>キン</t>
    </rPh>
    <rPh sb="19" eb="20">
      <t>ガク</t>
    </rPh>
    <phoneticPr fontId="2"/>
  </si>
  <si>
    <t>合宿参加者総数
(予定)</t>
    <rPh sb="0" eb="2">
      <t>ガッシュク</t>
    </rPh>
    <rPh sb="2" eb="5">
      <t>サンカシャ</t>
    </rPh>
    <rPh sb="5" eb="7">
      <t>ソウスウ</t>
    </rPh>
    <rPh sb="9" eb="11">
      <t>ヨテイ</t>
    </rPh>
    <phoneticPr fontId="2"/>
  </si>
  <si>
    <r>
      <t>←交通費加算の利用有無をお選びください。　 なお、高知市のみで完結する合宿及び自家用車でお越しの団体様は
　 「無」に</t>
    </r>
    <r>
      <rPr>
        <b/>
        <sz val="10"/>
        <color rgb="FFFF0000"/>
        <rFont val="Segoe UI Symbol"/>
        <family val="1"/>
      </rPr>
      <t>☑</t>
    </r>
    <r>
      <rPr>
        <b/>
        <sz val="10"/>
        <color rgb="FFFF0000"/>
        <rFont val="BIZ UDP明朝 Medium"/>
        <family val="1"/>
        <charset val="128"/>
      </rPr>
      <t>をお願いいたします。「無」の場合、金額は「0」と入力ください。</t>
    </r>
    <rPh sb="1" eb="4">
      <t>コウツウヒ</t>
    </rPh>
    <rPh sb="4" eb="6">
      <t>カサン</t>
    </rPh>
    <rPh sb="7" eb="9">
      <t>リヨウ</t>
    </rPh>
    <rPh sb="9" eb="11">
      <t>ウム</t>
    </rPh>
    <rPh sb="13" eb="14">
      <t>エラ</t>
    </rPh>
    <rPh sb="25" eb="28">
      <t>コウチシ</t>
    </rPh>
    <rPh sb="31" eb="33">
      <t>カンケツ</t>
    </rPh>
    <rPh sb="35" eb="37">
      <t>ガッシュク</t>
    </rPh>
    <rPh sb="37" eb="38">
      <t>オヨ</t>
    </rPh>
    <rPh sb="39" eb="43">
      <t>ジカヨウシャ</t>
    </rPh>
    <rPh sb="45" eb="46">
      <t>コ</t>
    </rPh>
    <rPh sb="48" eb="51">
      <t>ダンタイサマ</t>
    </rPh>
    <rPh sb="56" eb="57">
      <t>ナシ</t>
    </rPh>
    <rPh sb="62" eb="63">
      <t>ネガ</t>
    </rPh>
    <rPh sb="71" eb="72">
      <t>ナシ</t>
    </rPh>
    <rPh sb="74" eb="76">
      <t>バアイ</t>
    </rPh>
    <rPh sb="77" eb="79">
      <t>キンガク</t>
    </rPh>
    <rPh sb="84" eb="86">
      <t>ニュウリョク</t>
    </rPh>
    <phoneticPr fontId="2"/>
  </si>
  <si>
    <t>　　　　←変更が生じる項目は数式を無視して変更後の情報をご入力ください。</t>
    <rPh sb="5" eb="7">
      <t>ヘンコウ</t>
    </rPh>
    <rPh sb="8" eb="9">
      <t>ショウ</t>
    </rPh>
    <rPh sb="11" eb="13">
      <t>コウモク</t>
    </rPh>
    <rPh sb="14" eb="16">
      <t>スウシキ</t>
    </rPh>
    <rPh sb="17" eb="19">
      <t>ムシ</t>
    </rPh>
    <rPh sb="21" eb="24">
      <t>ヘンコウゴ</t>
    </rPh>
    <rPh sb="25" eb="27">
      <t>ジョウホウ</t>
    </rPh>
    <rPh sb="29" eb="31">
      <t>ニュウリョク</t>
    </rPh>
    <phoneticPr fontId="2"/>
  </si>
  <si>
    <t>変更が生じる項目は変更後の情報をご記入いただき、
変更がない項目は申請書の内容をご記入ください。</t>
    <rPh sb="0" eb="2">
      <t>ヘンコウ</t>
    </rPh>
    <rPh sb="3" eb="4">
      <t>ショウ</t>
    </rPh>
    <rPh sb="6" eb="8">
      <t>コウモク</t>
    </rPh>
    <rPh sb="9" eb="11">
      <t>ヘンコウ</t>
    </rPh>
    <rPh sb="11" eb="12">
      <t>ゴ</t>
    </rPh>
    <rPh sb="13" eb="15">
      <t>ジョウホウ</t>
    </rPh>
    <rPh sb="17" eb="19">
      <t>キニュウ</t>
    </rPh>
    <rPh sb="25" eb="27">
      <t>ヘンコウ</t>
    </rPh>
    <rPh sb="30" eb="32">
      <t>コウモク</t>
    </rPh>
    <rPh sb="33" eb="36">
      <t>シンセイショ</t>
    </rPh>
    <rPh sb="37" eb="39">
      <t>ナイヨウ</t>
    </rPh>
    <rPh sb="41" eb="43">
      <t>キニュウ</t>
    </rPh>
    <phoneticPr fontId="2"/>
  </si>
  <si>
    <t>スポーツ合宿支援事業助成金　請求金額</t>
    <rPh sb="4" eb="13">
      <t>ガッシュクシエンジギョウジョセイキン</t>
    </rPh>
    <rPh sb="14" eb="16">
      <t>セイキュウ</t>
    </rPh>
    <rPh sb="16" eb="17">
      <t>キン</t>
    </rPh>
    <rPh sb="17" eb="18">
      <t>ガク</t>
    </rPh>
    <phoneticPr fontId="2"/>
  </si>
  <si>
    <t>合宿実施期間</t>
    <rPh sb="0" eb="2">
      <t>ガッシュク</t>
    </rPh>
    <rPh sb="2" eb="4">
      <t>ジッシ</t>
    </rPh>
    <rPh sb="4" eb="6">
      <t>キカン</t>
    </rPh>
    <phoneticPr fontId="2"/>
  </si>
  <si>
    <t>合宿期間</t>
    <rPh sb="0" eb="2">
      <t>ガッシュク</t>
    </rPh>
    <rPh sb="2" eb="4">
      <t>キカン</t>
    </rPh>
    <phoneticPr fontId="2"/>
  </si>
  <si>
    <t>合宿参加者総数
(実数)</t>
    <rPh sb="0" eb="2">
      <t>ガッシュク</t>
    </rPh>
    <rPh sb="2" eb="5">
      <t>サンカシャ</t>
    </rPh>
    <rPh sb="5" eb="7">
      <t>ソウスウ</t>
    </rPh>
    <rPh sb="9" eb="11">
      <t>ジッスウ</t>
    </rPh>
    <phoneticPr fontId="2"/>
  </si>
  <si>
    <t>　</t>
    <phoneticPr fontId="2"/>
  </si>
  <si>
    <t>移動に
係った経費</t>
    <rPh sb="0" eb="2">
      <t>イドウ</t>
    </rPh>
    <rPh sb="4" eb="5">
      <t>カカ</t>
    </rPh>
    <rPh sb="7" eb="9">
      <t>ケイヒ</t>
    </rPh>
    <phoneticPr fontId="2"/>
  </si>
  <si>
    <t>←「有」の場合、移動に係った費用の合計金額をご入力ください。
　　なお、ご入力いただく金額分の領収書等の書類の添付が必要です。</t>
    <rPh sb="2" eb="3">
      <t>アリ</t>
    </rPh>
    <rPh sb="5" eb="7">
      <t>バアイ</t>
    </rPh>
    <rPh sb="8" eb="10">
      <t>イドウ</t>
    </rPh>
    <rPh sb="11" eb="12">
      <t>カカ</t>
    </rPh>
    <rPh sb="14" eb="16">
      <t>ヒヨウ</t>
    </rPh>
    <rPh sb="17" eb="19">
      <t>ゴウケイ</t>
    </rPh>
    <rPh sb="19" eb="21">
      <t>キンガク</t>
    </rPh>
    <rPh sb="23" eb="25">
      <t>ニュウリョク</t>
    </rPh>
    <rPh sb="37" eb="39">
      <t>ニュウリョク</t>
    </rPh>
    <rPh sb="43" eb="45">
      <t>キンガク</t>
    </rPh>
    <rPh sb="45" eb="46">
      <t>ブン</t>
    </rPh>
    <rPh sb="47" eb="51">
      <t>リョウシュウショナド</t>
    </rPh>
    <rPh sb="52" eb="54">
      <t>ショルイ</t>
    </rPh>
    <rPh sb="55" eb="57">
      <t>テンプ</t>
    </rPh>
    <rPh sb="58" eb="60">
      <t>ヒツヨウ</t>
    </rPh>
    <phoneticPr fontId="2"/>
  </si>
  <si>
    <t>←合宿に参加された人数(＝様式第11号の名簿に記載の人数)をご入力ください。</t>
    <rPh sb="1" eb="3">
      <t>ガッシュク</t>
    </rPh>
    <rPh sb="4" eb="6">
      <t>サンカ</t>
    </rPh>
    <rPh sb="9" eb="11">
      <t>ニンズウ</t>
    </rPh>
    <rPh sb="13" eb="15">
      <t>ヨウシキ</t>
    </rPh>
    <rPh sb="15" eb="16">
      <t>ダイ</t>
    </rPh>
    <rPh sb="18" eb="19">
      <t>ゴウ</t>
    </rPh>
    <rPh sb="20" eb="22">
      <t>メイボ</t>
    </rPh>
    <rPh sb="23" eb="25">
      <t>キサイ</t>
    </rPh>
    <rPh sb="26" eb="28">
      <t>ニンズウ</t>
    </rPh>
    <rPh sb="31" eb="33">
      <t>ニュウリョク</t>
    </rPh>
    <phoneticPr fontId="2"/>
  </si>
  <si>
    <t>←助成対象の合宿で利用した宿泊施設の住所・市町村をご入力ください。</t>
    <rPh sb="1" eb="5">
      <t>ジョセイタイショウ</t>
    </rPh>
    <rPh sb="6" eb="8">
      <t>ガッシュク</t>
    </rPh>
    <rPh sb="9" eb="11">
      <t>リヨウ</t>
    </rPh>
    <rPh sb="13" eb="15">
      <t>シュクハク</t>
    </rPh>
    <rPh sb="15" eb="17">
      <t>シセツ</t>
    </rPh>
    <rPh sb="18" eb="20">
      <t>ジュウショ</t>
    </rPh>
    <rPh sb="21" eb="24">
      <t>シチョウソン</t>
    </rPh>
    <phoneticPr fontId="2"/>
  </si>
  <si>
    <t>←助成対象の合宿で利用したスポーツ施設の住所・市町村をご入力ください。</t>
    <rPh sb="1" eb="5">
      <t>ジョセイタイショウ</t>
    </rPh>
    <rPh sb="6" eb="8">
      <t>ガッシュク</t>
    </rPh>
    <rPh sb="9" eb="11">
      <t>リヨウ</t>
    </rPh>
    <rPh sb="17" eb="19">
      <t>シセツ</t>
    </rPh>
    <rPh sb="20" eb="22">
      <t>ジュウショ</t>
    </rPh>
    <rPh sb="23" eb="26">
      <t>シチョウソン</t>
    </rPh>
    <rPh sb="28" eb="30">
      <t>ニュウリョク</t>
    </rPh>
    <phoneticPr fontId="2"/>
  </si>
  <si>
    <t>←助成対象の合宿で利用する宿泊施設の住所・市町村をご入力ください。</t>
    <rPh sb="1" eb="5">
      <t>ジョセイタイショウ</t>
    </rPh>
    <rPh sb="6" eb="8">
      <t>ガッシュク</t>
    </rPh>
    <rPh sb="9" eb="11">
      <t>リヨウ</t>
    </rPh>
    <rPh sb="13" eb="15">
      <t>シュクハク</t>
    </rPh>
    <rPh sb="15" eb="17">
      <t>シセツ</t>
    </rPh>
    <rPh sb="18" eb="20">
      <t>ジュウショ</t>
    </rPh>
    <rPh sb="21" eb="24">
      <t>シチョウソン</t>
    </rPh>
    <phoneticPr fontId="2"/>
  </si>
  <si>
    <t>←助成対象の合宿で利用するスポーツ施設の住所・市町村をご入力ください。</t>
    <rPh sb="1" eb="5">
      <t>ジョセイタイショウ</t>
    </rPh>
    <rPh sb="6" eb="8">
      <t>ガッシュク</t>
    </rPh>
    <rPh sb="9" eb="11">
      <t>リヨウ</t>
    </rPh>
    <rPh sb="17" eb="19">
      <t>シセツ</t>
    </rPh>
    <rPh sb="20" eb="22">
      <t>ジュウショ</t>
    </rPh>
    <rPh sb="23" eb="26">
      <t>シチョウソン</t>
    </rPh>
    <rPh sb="28" eb="30">
      <t>ニュウリョク</t>
    </rPh>
    <phoneticPr fontId="2"/>
  </si>
  <si>
    <t>下記名簿に記載の者は上記申請団体に所属しており、助成対象の合宿参加者で相違ありません。</t>
    <rPh sb="10" eb="12">
      <t>ジョウキ</t>
    </rPh>
    <rPh sb="12" eb="16">
      <t>シンセイダンタイ</t>
    </rPh>
    <rPh sb="17" eb="19">
      <t>ショゾク</t>
    </rPh>
    <rPh sb="24" eb="26">
      <t>ジョセイ</t>
    </rPh>
    <rPh sb="26" eb="28">
      <t>タイショウ</t>
    </rPh>
    <rPh sb="29" eb="31">
      <t>ガッシュク</t>
    </rPh>
    <phoneticPr fontId="2"/>
  </si>
  <si>
    <r>
      <t>←実績報告書の提出後に、協会から届く「</t>
    </r>
    <r>
      <rPr>
        <b/>
        <sz val="16"/>
        <color rgb="FFFF0000"/>
        <rFont val="BIZ UDP明朝 Medium"/>
        <family val="1"/>
        <charset val="128"/>
      </rPr>
      <t>交付額</t>
    </r>
    <r>
      <rPr>
        <b/>
        <sz val="16"/>
        <color rgb="FFFFFF00"/>
        <rFont val="BIZ UDP明朝 Medium"/>
        <family val="1"/>
        <charset val="128"/>
      </rPr>
      <t>確定</t>
    </r>
    <r>
      <rPr>
        <b/>
        <sz val="16"/>
        <color rgb="FFFF0000"/>
        <rFont val="BIZ UDP明朝 Medium"/>
        <family val="1"/>
        <charset val="128"/>
      </rPr>
      <t>通知書</t>
    </r>
    <r>
      <rPr>
        <b/>
        <sz val="12"/>
        <color rgb="FFFF0000"/>
        <rFont val="BIZ UDP明朝 Medium"/>
        <family val="1"/>
        <charset val="128"/>
      </rPr>
      <t>」に記載の金額をご入力ください。</t>
    </r>
    <rPh sb="1" eb="6">
      <t>ジッセキホウコクショ</t>
    </rPh>
    <rPh sb="7" eb="10">
      <t>テイシュツゴ</t>
    </rPh>
    <rPh sb="12" eb="14">
      <t>キョウカイ</t>
    </rPh>
    <rPh sb="16" eb="17">
      <t>トド</t>
    </rPh>
    <rPh sb="19" eb="21">
      <t>コウフ</t>
    </rPh>
    <rPh sb="21" eb="22">
      <t>ガク</t>
    </rPh>
    <rPh sb="22" eb="24">
      <t>カクテイ</t>
    </rPh>
    <rPh sb="24" eb="27">
      <t>ツウチショ</t>
    </rPh>
    <rPh sb="29" eb="31">
      <t>キサイ</t>
    </rPh>
    <rPh sb="32" eb="34">
      <t>キンガク</t>
    </rPh>
    <rPh sb="36" eb="38">
      <t>ニュウリョク</t>
    </rPh>
    <phoneticPr fontId="2"/>
  </si>
  <si>
    <t>←宿泊証明書(様式第６号)の延べ宿泊数をご記入ください。3/15以降も宿泊がある場合は3/15の宿泊を含めた延べ宿泊数をご入力ください。
　 ただし、宿泊証明書の延べ宿泊数に参加者対象外の者が入っている場合はその者の宿泊数を除いた延べ宿泊数をご入力ください。</t>
    <rPh sb="1" eb="3">
      <t>シュクハク</t>
    </rPh>
    <rPh sb="3" eb="6">
      <t>ショウメイショ</t>
    </rPh>
    <rPh sb="7" eb="9">
      <t>ヨウシキ</t>
    </rPh>
    <rPh sb="9" eb="10">
      <t>ダイ</t>
    </rPh>
    <rPh sb="11" eb="12">
      <t>ゴウ</t>
    </rPh>
    <rPh sb="14" eb="15">
      <t>ノ</t>
    </rPh>
    <rPh sb="16" eb="19">
      <t>シュクハクスウ</t>
    </rPh>
    <rPh sb="21" eb="23">
      <t>キニュウ</t>
    </rPh>
    <rPh sb="32" eb="34">
      <t>イコウ</t>
    </rPh>
    <rPh sb="35" eb="37">
      <t>シュクハク</t>
    </rPh>
    <rPh sb="40" eb="42">
      <t>バアイ</t>
    </rPh>
    <rPh sb="48" eb="50">
      <t>シュクハク</t>
    </rPh>
    <rPh sb="51" eb="52">
      <t>フク</t>
    </rPh>
    <rPh sb="54" eb="55">
      <t>ノ</t>
    </rPh>
    <rPh sb="56" eb="59">
      <t>シュクハクスウ</t>
    </rPh>
    <rPh sb="61" eb="63">
      <t>ニュウリョク</t>
    </rPh>
    <rPh sb="75" eb="80">
      <t>シュクハクショウメイショ</t>
    </rPh>
    <rPh sb="81" eb="82">
      <t>ノ</t>
    </rPh>
    <rPh sb="83" eb="86">
      <t>シュクハクスウ</t>
    </rPh>
    <rPh sb="87" eb="90">
      <t>サンカシャ</t>
    </rPh>
    <rPh sb="90" eb="93">
      <t>タイショウガイ</t>
    </rPh>
    <rPh sb="94" eb="95">
      <t>モノ</t>
    </rPh>
    <rPh sb="96" eb="97">
      <t>ハイ</t>
    </rPh>
    <rPh sb="101" eb="103">
      <t>バアイ</t>
    </rPh>
    <rPh sb="106" eb="107">
      <t>モノ</t>
    </rPh>
    <rPh sb="108" eb="111">
      <t>シュクハクスウ</t>
    </rPh>
    <rPh sb="112" eb="113">
      <t>ノゾ</t>
    </rPh>
    <rPh sb="115" eb="116">
      <t>ノ</t>
    </rPh>
    <rPh sb="117" eb="120">
      <t>シュクハクスウ</t>
    </rPh>
    <rPh sb="122" eb="124">
      <t>ニュウリョク</t>
    </rPh>
    <phoneticPr fontId="2"/>
  </si>
  <si>
    <t>スポーツ合宿支援事業助成金　変更申請金額</t>
    <rPh sb="4" eb="13">
      <t>ガッシュクシエンジギョウジョセイキン</t>
    </rPh>
    <rPh sb="14" eb="16">
      <t>ヘンコウ</t>
    </rPh>
    <rPh sb="16" eb="18">
      <t>シンセイ</t>
    </rPh>
    <rPh sb="18" eb="19">
      <t>キン</t>
    </rPh>
    <rPh sb="19" eb="20">
      <t>ガク</t>
    </rPh>
    <phoneticPr fontId="2"/>
  </si>
  <si>
    <t>合宿で利用した宿泊施設及びスポーツ施設の利用に係る両施設分の領収書の写し</t>
    <rPh sb="0" eb="2">
      <t>ガッシュク</t>
    </rPh>
    <rPh sb="3" eb="5">
      <t>リヨウ</t>
    </rPh>
    <rPh sb="7" eb="9">
      <t>シュクハク</t>
    </rPh>
    <rPh sb="9" eb="11">
      <t>シセツ</t>
    </rPh>
    <rPh sb="11" eb="12">
      <t>オヨ</t>
    </rPh>
    <rPh sb="17" eb="19">
      <t>シセツ</t>
    </rPh>
    <rPh sb="20" eb="22">
      <t>リヨウ</t>
    </rPh>
    <rPh sb="23" eb="24">
      <t>カカ</t>
    </rPh>
    <rPh sb="25" eb="26">
      <t>リョウ</t>
    </rPh>
    <rPh sb="26" eb="28">
      <t>シセツ</t>
    </rPh>
    <rPh sb="28" eb="29">
      <t>ブン</t>
    </rPh>
    <rPh sb="30" eb="33">
      <t>リョウシュウショ</t>
    </rPh>
    <rPh sb="34" eb="35">
      <t>ウツ</t>
    </rPh>
    <phoneticPr fontId="2"/>
  </si>
  <si>
    <r>
      <t>スポーツ団体の概要が分かるもの</t>
    </r>
    <r>
      <rPr>
        <b/>
        <sz val="10"/>
        <rFont val="BIZ UDP明朝 Medium"/>
        <family val="1"/>
        <charset val="128"/>
      </rPr>
      <t>（添付必須）</t>
    </r>
    <rPh sb="4" eb="6">
      <t>ダンタイ</t>
    </rPh>
    <rPh sb="7" eb="9">
      <t>ガイヨウ</t>
    </rPh>
    <rPh sb="10" eb="11">
      <t>ワ</t>
    </rPh>
    <rPh sb="16" eb="18">
      <t>テンプ</t>
    </rPh>
    <rPh sb="18" eb="20">
      <t>ヒッス</t>
    </rPh>
    <phoneticPr fontId="2"/>
  </si>
  <si>
    <r>
      <t>利用施設の予約が分かるもの</t>
    </r>
    <r>
      <rPr>
        <b/>
        <sz val="10"/>
        <rFont val="BIZ UDP明朝 Medium"/>
        <family val="1"/>
        <charset val="128"/>
      </rPr>
      <t>（添付必須）</t>
    </r>
    <rPh sb="0" eb="4">
      <t>リヨウシセツ</t>
    </rPh>
    <rPh sb="5" eb="7">
      <t>ヨヤク</t>
    </rPh>
    <rPh sb="8" eb="9">
      <t>ワ</t>
    </rPh>
    <rPh sb="14" eb="16">
      <t>テンプ</t>
    </rPh>
    <rPh sb="16" eb="18">
      <t>ヒッス</t>
    </rPh>
    <phoneticPr fontId="2"/>
  </si>
  <si>
    <t>※領収書等について
　ア　原則、領収書等の書類には宛名等が記載されているものとし、宛名は当該助成金
　　　申請者名義と一致もしくは協会が同一であると判断できること。
　イ　銀行振込等で支払った場合など領収書が発行されない際は、
　　　振込通知書と振込金額の内訳が分かる請求書等の書類を併せて提出すること。
　ウ　合宿全体に係る領収書の場合は宿泊費と合宿施設利用料の内訳が分かる
　　　請求書等の資料を添付すること。</t>
    <phoneticPr fontId="2"/>
  </si>
  <si>
    <t>←添付する名簿に記載の参加者の人数を記載ください。
　 なお、参加対象外の方は含めないようご注意ください。</t>
    <rPh sb="1" eb="3">
      <t>テンプ</t>
    </rPh>
    <rPh sb="5" eb="7">
      <t>メイボ</t>
    </rPh>
    <rPh sb="8" eb="10">
      <t>キサイ</t>
    </rPh>
    <rPh sb="11" eb="14">
      <t>サンカシャ</t>
    </rPh>
    <rPh sb="15" eb="17">
      <t>ニンズウ</t>
    </rPh>
    <rPh sb="18" eb="20">
      <t>キサイ</t>
    </rPh>
    <rPh sb="31" eb="33">
      <t>サンカ</t>
    </rPh>
    <rPh sb="33" eb="35">
      <t>タイショウ</t>
    </rPh>
    <rPh sb="35" eb="36">
      <t>ガイ</t>
    </rPh>
    <rPh sb="37" eb="38">
      <t>カタ</t>
    </rPh>
    <rPh sb="39" eb="40">
      <t>フク</t>
    </rPh>
    <rPh sb="46" eb="48">
      <t>チュウイ</t>
    </rPh>
    <phoneticPr fontId="2"/>
  </si>
  <si>
    <t>←合宿の予定参加人数をご入力ください。</t>
    <rPh sb="1" eb="3">
      <t>ガッシュク</t>
    </rPh>
    <rPh sb="4" eb="6">
      <t>ヨテイ</t>
    </rPh>
    <rPh sb="6" eb="8">
      <t>サンカ</t>
    </rPh>
    <rPh sb="8" eb="10">
      <t>ニンズウ</t>
    </rPh>
    <rPh sb="12" eb="14">
      <t>ニュウリョク</t>
    </rPh>
    <phoneticPr fontId="2"/>
  </si>
  <si>
    <t>・・写し可</t>
    <rPh sb="2" eb="3">
      <t>ウツ</t>
    </rPh>
    <rPh sb="4" eb="5">
      <t>カ</t>
    </rPh>
    <phoneticPr fontId="2"/>
  </si>
  <si>
    <t>・・写し可</t>
    <phoneticPr fontId="2"/>
  </si>
  <si>
    <t>←参加者予定数×助成対象宿泊日数で算出するか、予約確認票等に記載の延べ宿泊数をご入力ください。</t>
    <rPh sb="1" eb="4">
      <t>サンカシャ</t>
    </rPh>
    <rPh sb="4" eb="6">
      <t>ヨテイ</t>
    </rPh>
    <rPh sb="6" eb="7">
      <t>スウ</t>
    </rPh>
    <rPh sb="8" eb="10">
      <t>ジョセイ</t>
    </rPh>
    <rPh sb="10" eb="12">
      <t>タイショウ</t>
    </rPh>
    <rPh sb="12" eb="14">
      <t>シュクハク</t>
    </rPh>
    <rPh sb="14" eb="16">
      <t>ニッスウ</t>
    </rPh>
    <rPh sb="17" eb="19">
      <t>サンシュツ</t>
    </rPh>
    <rPh sb="23" eb="25">
      <t>ヨヤク</t>
    </rPh>
    <rPh sb="25" eb="27">
      <t>カクニン</t>
    </rPh>
    <rPh sb="27" eb="28">
      <t>ヒョウ</t>
    </rPh>
    <rPh sb="28" eb="29">
      <t>トウ</t>
    </rPh>
    <rPh sb="30" eb="32">
      <t>キサイ</t>
    </rPh>
    <rPh sb="33" eb="34">
      <t>ノ</t>
    </rPh>
    <rPh sb="35" eb="37">
      <t>シュクハク</t>
    </rPh>
    <rPh sb="37" eb="38">
      <t>スウ</t>
    </rPh>
    <rPh sb="40" eb="42">
      <t>ニュウリョク</t>
    </rPh>
    <phoneticPr fontId="2"/>
  </si>
  <si>
    <t>ア	　代表チームの場合
　(ア)	日本代表チーム・・・公的な競技連盟又は協会等のホームページなど代表活動（高知県で合宿を実施すること）が分かる資料
　(イ)	国外の代表チーム・・・公的な競技連盟又は協会等のホームページ内など代表活動（高知県で合宿を実施すること）が分かる資料又は高知県合宿の実施要項等の資料
イ	　上記以外のチームの場合・・・下記（ア）から（ウ）のいずれかの資料
　(ア)	公的な競技連盟又は協会等に加盟していることが分かる資料
　(イ)	学校公認のスポーツ団体（部活動、クラブ、サークル等）であることを証明できる資料
(ウ)	直近の活動が分かる資料（申請日前６か月以内に出場した大会のトーナメント表、又は当該年度の更新が確認できるホームページやSNSのコピー等）</t>
    <phoneticPr fontId="2"/>
  </si>
  <si>
    <t>←委任先の団体名をご入力ください。
なお、個人口座への振込の場合は団体名の入力は不要です。</t>
    <rPh sb="1" eb="4">
      <t>イニンサキ</t>
    </rPh>
    <rPh sb="5" eb="8">
      <t>ダンタイメイ</t>
    </rPh>
    <rPh sb="10" eb="12">
      <t>ニュウリョク</t>
    </rPh>
    <rPh sb="21" eb="23">
      <t>コジン</t>
    </rPh>
    <rPh sb="23" eb="25">
      <t>コウザ</t>
    </rPh>
    <rPh sb="27" eb="29">
      <t>フリコミ</t>
    </rPh>
    <rPh sb="30" eb="32">
      <t>バアイ</t>
    </rPh>
    <rPh sb="33" eb="35">
      <t>ダンタイ</t>
    </rPh>
    <rPh sb="35" eb="36">
      <t>メイ</t>
    </rPh>
    <rPh sb="37" eb="39">
      <t>ニュウリョク</t>
    </rPh>
    <rPh sb="40" eb="42">
      <t>フヨウ</t>
    </rPh>
    <phoneticPr fontId="2"/>
  </si>
  <si>
    <t>代理人
住所</t>
    <rPh sb="2" eb="3">
      <t>ヒト</t>
    </rPh>
    <rPh sb="4" eb="6">
      <t>ジュウショ</t>
    </rPh>
    <phoneticPr fontId="2"/>
  </si>
  <si>
    <t>代理人
氏名</t>
    <rPh sb="0" eb="3">
      <t>ダイリニン</t>
    </rPh>
    <rPh sb="4" eb="6">
      <t>シメイ</t>
    </rPh>
    <phoneticPr fontId="2"/>
  </si>
  <si>
    <t>※個人口座へお振り込みの場合、住所欄には個人の住所をご記載いただき、
氏名欄には団体名は記入せずにお名前のみを記載してください。</t>
    <rPh sb="1" eb="5">
      <t>コジンコウザ</t>
    </rPh>
    <rPh sb="7" eb="8">
      <t>フ</t>
    </rPh>
    <rPh sb="9" eb="10">
      <t>コ</t>
    </rPh>
    <rPh sb="12" eb="14">
      <t>バアイ</t>
    </rPh>
    <rPh sb="15" eb="17">
      <t>ジュウショ</t>
    </rPh>
    <rPh sb="17" eb="18">
      <t>ラン</t>
    </rPh>
    <rPh sb="20" eb="22">
      <t>コジン</t>
    </rPh>
    <rPh sb="23" eb="25">
      <t>ジュウショ</t>
    </rPh>
    <rPh sb="27" eb="29">
      <t>キサイ</t>
    </rPh>
    <rPh sb="35" eb="38">
      <t>シメイラン</t>
    </rPh>
    <rPh sb="40" eb="43">
      <t>ダンタイメイ</t>
    </rPh>
    <rPh sb="44" eb="46">
      <t>キニュウ</t>
    </rPh>
    <rPh sb="50" eb="52">
      <t>ナマエ</t>
    </rPh>
    <rPh sb="55" eb="57">
      <t>キサイ</t>
    </rPh>
    <phoneticPr fontId="2"/>
  </si>
  <si>
    <t>　振込口座は原則として申請団体名義の口座とします。
　※団体名義の口座を開設していない場合など、申請団体と異なる口座名義や仲介した旅行業者等へ
　　 助成金を振込む場合は、委任状（様式第10号）を添付し、助成金請求書（様式第９-２号）で請求してください。</t>
    <phoneticPr fontId="2"/>
  </si>
  <si>
    <t>←委任先の団体名と代表者の役職・氏名をご入力ください。なお、個人口座への振込の場合、団体名と役職は不要で氏名のみご入力いただき、個人印を押印ください。</t>
    <rPh sb="1" eb="3">
      <t>イニン</t>
    </rPh>
    <rPh sb="3" eb="4">
      <t>サキ</t>
    </rPh>
    <rPh sb="5" eb="7">
      <t>ダンタイ</t>
    </rPh>
    <rPh sb="7" eb="8">
      <t>メイ</t>
    </rPh>
    <rPh sb="9" eb="12">
      <t>ダイヒョウシャ</t>
    </rPh>
    <rPh sb="13" eb="15">
      <t>ヤクショク</t>
    </rPh>
    <rPh sb="16" eb="18">
      <t>シメイ</t>
    </rPh>
    <rPh sb="20" eb="22">
      <t>ニュウリョク</t>
    </rPh>
    <rPh sb="30" eb="32">
      <t>コジン</t>
    </rPh>
    <rPh sb="32" eb="34">
      <t>コウザ</t>
    </rPh>
    <rPh sb="36" eb="37">
      <t>フ</t>
    </rPh>
    <rPh sb="37" eb="38">
      <t>コ</t>
    </rPh>
    <rPh sb="39" eb="41">
      <t>バアイ</t>
    </rPh>
    <rPh sb="42" eb="45">
      <t>ダンタイメイ</t>
    </rPh>
    <rPh sb="46" eb="48">
      <t>ヤクショク</t>
    </rPh>
    <rPh sb="49" eb="51">
      <t>フヨウ</t>
    </rPh>
    <rPh sb="52" eb="54">
      <t>シメイ</t>
    </rPh>
    <rPh sb="57" eb="59">
      <t>ニュウリョク</t>
    </rPh>
    <rPh sb="64" eb="67">
      <t>コジンイン</t>
    </rPh>
    <rPh sb="68" eb="70">
      <t>オウイン</t>
    </rPh>
    <phoneticPr fontId="2"/>
  </si>
  <si>
    <t>　　　　←委任する振込先の口座情報を通帳と同内容でご入力ください。</t>
    <rPh sb="5" eb="7">
      <t>イニン</t>
    </rPh>
    <rPh sb="9" eb="12">
      <t>フリコミサキ</t>
    </rPh>
    <rPh sb="13" eb="17">
      <t>コウザジョウホウ</t>
    </rPh>
    <rPh sb="18" eb="20">
      <t>ツウチョウ</t>
    </rPh>
    <rPh sb="21" eb="24">
      <t>ドウナイヨウ</t>
    </rPh>
    <phoneticPr fontId="2"/>
  </si>
  <si>
    <t>様式第１号</t>
    <rPh sb="0" eb="2">
      <t>ヨウシキ</t>
    </rPh>
    <rPh sb="2" eb="3">
      <t>ダイ</t>
    </rPh>
    <rPh sb="4" eb="5">
      <t>ゴウ</t>
    </rPh>
    <phoneticPr fontId="2"/>
  </si>
  <si>
    <r>
      <rPr>
        <sz val="24"/>
        <color theme="1"/>
        <rFont val="Segoe UI Symbol"/>
        <family val="1"/>
      </rPr>
      <t>□</t>
    </r>
  </si>
  <si>
    <r>
      <rPr>
        <sz val="24"/>
        <color theme="1"/>
        <rFont val="Segoe UI Symbol"/>
        <family val="1"/>
      </rPr>
      <t>□</t>
    </r>
    <phoneticPr fontId="2"/>
  </si>
  <si>
    <t>↓</t>
    <phoneticPr fontId="2"/>
  </si>
  <si>
    <t>振込先の口座情報記載欄は委任状の下にございます。</t>
    <rPh sb="0" eb="3">
      <t>フリコミサキ</t>
    </rPh>
    <rPh sb="4" eb="8">
      <t>コウザジョウホウ</t>
    </rPh>
    <rPh sb="8" eb="10">
      <t>キサイ</t>
    </rPh>
    <rPh sb="10" eb="11">
      <t>ラン</t>
    </rPh>
    <rPh sb="12" eb="15">
      <t>イニンジョウ</t>
    </rPh>
    <rPh sb="16" eb="17">
      <t>シタ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</si>
</sst>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quot;年&quot;"/>
    <numFmt numFmtId="177" formatCode="#,##0&quot; 人&quot;"/>
    <numFmt numFmtId="178" formatCode="&quot;延&quot;&quot;べ&quot;\ #,##0\ &quot;人&quot;&quot;泊&quot;"/>
    <numFmt numFmtId="179" formatCode="[$-411]ggg\ e&quot;年&quot;\ m&quot;月&quot;\ d&quot;日&quot;;@"/>
    <numFmt numFmtId="180" formatCode="#,##0&quot;円&quot;"/>
    <numFmt numFmtId="181" formatCode="#,##0&quot;人泊&quot;"/>
  </numFmts>
  <fonts count="46">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BIZ UDP明朝 Medium"/>
      <family val="1"/>
      <charset val="128"/>
    </font>
    <font>
      <b/>
      <sz val="10"/>
      <color theme="1"/>
      <name val="BIZ UDP明朝 Medium"/>
      <family val="1"/>
      <charset val="128"/>
    </font>
    <font>
      <b/>
      <sz val="14"/>
      <color theme="1"/>
      <name val="BIZ UDP明朝 Medium"/>
      <family val="1"/>
      <charset val="128"/>
    </font>
    <font>
      <b/>
      <sz val="15"/>
      <color theme="1"/>
      <name val="BIZ UDP明朝 Medium"/>
      <family val="1"/>
      <charset val="128"/>
    </font>
    <font>
      <b/>
      <sz val="13"/>
      <color theme="1"/>
      <name val="BIZ UDP明朝 Medium"/>
      <family val="1"/>
      <charset val="128"/>
    </font>
    <font>
      <sz val="11"/>
      <color theme="1"/>
      <name val="BIZ UDP明朝 Medium"/>
      <family val="1"/>
      <charset val="128"/>
    </font>
    <font>
      <sz val="12"/>
      <color theme="1"/>
      <name val="BIZ UDP明朝 Medium"/>
      <family val="1"/>
      <charset val="128"/>
    </font>
    <font>
      <sz val="10"/>
      <color theme="2" tint="-0.499984740745262"/>
      <name val="BIZ UDP明朝 Medium"/>
      <family val="1"/>
      <charset val="128"/>
    </font>
    <font>
      <b/>
      <sz val="8"/>
      <color theme="1"/>
      <name val="BIZ UDP明朝 Medium"/>
      <family val="1"/>
      <charset val="128"/>
    </font>
    <font>
      <sz val="13"/>
      <color theme="1"/>
      <name val="BIZ UDP明朝 Medium"/>
      <family val="1"/>
      <charset val="128"/>
    </font>
    <font>
      <b/>
      <sz val="10.5"/>
      <color theme="1"/>
      <name val="BIZ UDP明朝 Medium"/>
      <family val="1"/>
      <charset val="128"/>
    </font>
    <font>
      <sz val="10.5"/>
      <color theme="1"/>
      <name val="BIZ UDP明朝 Medium"/>
      <family val="1"/>
      <charset val="128"/>
    </font>
    <font>
      <b/>
      <sz val="11"/>
      <color rgb="FFFF0000"/>
      <name val="BIZ UDP明朝 Medium"/>
      <family val="1"/>
      <charset val="128"/>
    </font>
    <font>
      <b/>
      <sz val="12"/>
      <color theme="1"/>
      <name val="BIZ UDP明朝 Medium"/>
      <family val="1"/>
      <charset val="128"/>
    </font>
    <font>
      <b/>
      <sz val="18"/>
      <color theme="1"/>
      <name val="BIZ UDP明朝 Medium"/>
      <family val="1"/>
      <charset val="128"/>
    </font>
    <font>
      <sz val="10"/>
      <name val="BIZ UDP明朝 Medium"/>
      <family val="1"/>
      <charset val="128"/>
    </font>
    <font>
      <b/>
      <sz val="10"/>
      <name val="BIZ UDP明朝 Medium"/>
      <family val="1"/>
      <charset val="128"/>
    </font>
    <font>
      <sz val="9"/>
      <color theme="1"/>
      <name val="BIZ UDP明朝 Medium"/>
      <family val="1"/>
      <charset val="128"/>
    </font>
    <font>
      <b/>
      <sz val="10"/>
      <color rgb="FFFF0000"/>
      <name val="BIZ UDP明朝 Medium"/>
      <family val="1"/>
      <charset val="128"/>
    </font>
    <font>
      <b/>
      <sz val="11"/>
      <color theme="1"/>
      <name val="BIZ UDP明朝 Medium"/>
      <family val="1"/>
      <charset val="128"/>
    </font>
    <font>
      <sz val="11"/>
      <name val="游ゴシック"/>
      <family val="2"/>
      <charset val="128"/>
      <scheme val="minor"/>
    </font>
    <font>
      <sz val="10"/>
      <name val="游ゴシック"/>
      <family val="2"/>
      <charset val="128"/>
      <scheme val="minor"/>
    </font>
    <font>
      <b/>
      <sz val="10"/>
      <name val="游ゴシック"/>
      <family val="3"/>
      <charset val="128"/>
      <scheme val="minor"/>
    </font>
    <font>
      <sz val="16"/>
      <name val="BIZ UDP明朝 Medium"/>
      <family val="1"/>
      <charset val="128"/>
    </font>
    <font>
      <b/>
      <sz val="9"/>
      <color indexed="81"/>
      <name val="MS P ゴシック"/>
      <family val="3"/>
      <charset val="128"/>
    </font>
    <font>
      <b/>
      <sz val="14"/>
      <name val="游ゴシック"/>
      <family val="3"/>
      <charset val="128"/>
      <scheme val="minor"/>
    </font>
    <font>
      <sz val="11"/>
      <color theme="2" tint="-0.249977111117893"/>
      <name val="游ゴシック"/>
      <family val="2"/>
      <charset val="128"/>
      <scheme val="minor"/>
    </font>
    <font>
      <sz val="11"/>
      <color theme="1"/>
      <name val="Segoe UI Symbol"/>
      <family val="2"/>
    </font>
    <font>
      <b/>
      <sz val="12"/>
      <color rgb="FFFF0000"/>
      <name val="BIZ UDP明朝 Medium"/>
      <family val="1"/>
      <charset val="128"/>
    </font>
    <font>
      <b/>
      <sz val="16"/>
      <color rgb="FFFF0000"/>
      <name val="BIZ UDP明朝 Medium"/>
      <family val="1"/>
      <charset val="128"/>
    </font>
    <font>
      <b/>
      <sz val="16"/>
      <color rgb="FFFFFF00"/>
      <name val="BIZ UDP明朝 Medium"/>
      <family val="1"/>
      <charset val="128"/>
    </font>
    <font>
      <sz val="11"/>
      <color theme="1"/>
      <name val="ＭＳ Ｐゴシック"/>
      <family val="3"/>
      <charset val="128"/>
    </font>
    <font>
      <sz val="10"/>
      <name val="游ゴシック Light"/>
      <family val="3"/>
      <charset val="128"/>
      <scheme val="major"/>
    </font>
    <font>
      <sz val="11"/>
      <color indexed="52"/>
      <name val="ＭＳ Ｐゴシック"/>
      <family val="3"/>
      <charset val="128"/>
    </font>
    <font>
      <b/>
      <sz val="10"/>
      <color rgb="FFFF0000"/>
      <name val="Segoe UI Symbol"/>
      <family val="1"/>
    </font>
    <font>
      <sz val="22"/>
      <name val="Segoe UI Symbol"/>
      <family val="1"/>
    </font>
    <font>
      <sz val="9"/>
      <name val="BIZ UDP明朝 Medium"/>
      <family val="1"/>
      <charset val="128"/>
    </font>
    <font>
      <sz val="10"/>
      <color rgb="FFFF0000"/>
      <name val="BIZ UDP明朝 Medium"/>
      <family val="1"/>
      <charset val="128"/>
    </font>
    <font>
      <sz val="24"/>
      <name val="BIZ UDP明朝 Medium"/>
      <family val="1"/>
      <charset val="128"/>
    </font>
    <font>
      <sz val="30"/>
      <name val="BIZ UDP明朝 Medium"/>
      <family val="1"/>
      <charset val="128"/>
    </font>
    <font>
      <sz val="24"/>
      <color theme="1"/>
      <name val="Segoe UI Symbol"/>
      <family val="1"/>
    </font>
    <font>
      <sz val="24"/>
      <color theme="1"/>
      <name val="Segoe UI Symbol"/>
      <family val="2"/>
    </font>
    <font>
      <b/>
      <sz val="24"/>
      <color rgb="FFFF0000"/>
      <name val="Cambria Math"/>
      <family val="1"/>
    </font>
  </fonts>
  <fills count="9">
    <fill>
      <patternFill patternType="none"/>
    </fill>
    <fill>
      <patternFill patternType="gray125"/>
    </fill>
    <fill>
      <patternFill patternType="solid">
        <fgColor rgb="FFFFFFCC"/>
        <bgColor indexed="64"/>
      </patternFill>
    </fill>
    <fill>
      <patternFill patternType="solid">
        <fgColor rgb="FFCCFFFF"/>
        <bgColor indexed="64"/>
      </patternFill>
    </fill>
    <fill>
      <patternFill patternType="solid">
        <fgColor theme="5" tint="0.79998168889431442"/>
        <bgColor indexed="64"/>
      </patternFill>
    </fill>
    <fill>
      <patternFill patternType="solid">
        <fgColor theme="6" tint="0.79998168889431442"/>
        <bgColor indexed="64"/>
      </patternFill>
    </fill>
    <fill>
      <patternFill patternType="solid">
        <fgColor theme="2" tint="-0.249977111117893"/>
        <bgColor indexed="64"/>
      </patternFill>
    </fill>
    <fill>
      <patternFill patternType="solid">
        <fgColor theme="0" tint="-0.34998626667073579"/>
        <bgColor indexed="64"/>
      </patternFill>
    </fill>
    <fill>
      <patternFill patternType="solid">
        <fgColor rgb="FFFFFF00"/>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top style="dashed">
        <color indexed="64"/>
      </top>
      <bottom style="medium">
        <color indexed="64"/>
      </bottom>
      <diagonal/>
    </border>
    <border>
      <left/>
      <right style="thin">
        <color indexed="64"/>
      </right>
      <top/>
      <bottom style="medium">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right style="thick">
        <color indexed="64"/>
      </right>
      <top style="thick">
        <color indexed="64"/>
      </top>
      <bottom/>
      <diagonal/>
    </border>
    <border>
      <left/>
      <right/>
      <top style="thick">
        <color indexed="64"/>
      </top>
      <bottom style="dashed">
        <color indexed="64"/>
      </bottom>
      <diagonal/>
    </border>
    <border>
      <left/>
      <right style="thin">
        <color indexed="64"/>
      </right>
      <top style="medium">
        <color indexed="64"/>
      </top>
      <bottom/>
      <diagonal/>
    </border>
    <border>
      <left style="thin">
        <color indexed="64"/>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style="thin">
        <color auto="1"/>
      </left>
      <right style="thin">
        <color auto="1"/>
      </right>
      <top/>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thin">
        <color indexed="64"/>
      </top>
      <bottom style="hair">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style="thin">
        <color indexed="64"/>
      </bottom>
      <diagonal/>
    </border>
    <border>
      <left/>
      <right style="medium">
        <color indexed="64"/>
      </right>
      <top style="hair">
        <color indexed="64"/>
      </top>
      <bottom style="thin">
        <color indexed="64"/>
      </bottom>
      <diagonal/>
    </border>
    <border>
      <left/>
      <right/>
      <top style="hair">
        <color indexed="64"/>
      </top>
      <bottom style="thin">
        <color indexed="64"/>
      </bottom>
      <diagonal/>
    </border>
    <border>
      <left/>
      <right/>
      <top/>
      <bottom style="hair">
        <color indexed="64"/>
      </bottom>
      <diagonal/>
    </border>
    <border>
      <left style="thick">
        <color indexed="64"/>
      </left>
      <right/>
      <top style="dashed">
        <color indexed="64"/>
      </top>
      <bottom style="medium">
        <color indexed="64"/>
      </bottom>
      <diagonal/>
    </border>
    <border>
      <left/>
      <right style="thick">
        <color indexed="64"/>
      </right>
      <top style="dashed">
        <color indexed="64"/>
      </top>
      <bottom style="medium">
        <color indexed="64"/>
      </bottom>
      <diagonal/>
    </border>
    <border>
      <left style="thick">
        <color indexed="64"/>
      </left>
      <right/>
      <top/>
      <bottom style="medium">
        <color indexed="64"/>
      </bottom>
      <diagonal/>
    </border>
    <border>
      <left/>
      <right style="thick">
        <color indexed="64"/>
      </right>
      <top/>
      <bottom style="medium">
        <color indexed="64"/>
      </bottom>
      <diagonal/>
    </border>
    <border>
      <left style="thin">
        <color indexed="64"/>
      </left>
      <right/>
      <top/>
      <bottom style="hair">
        <color indexed="64"/>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thick">
        <color indexed="64"/>
      </right>
      <top/>
      <bottom/>
      <diagonal/>
    </border>
    <border>
      <left style="thick">
        <color indexed="64"/>
      </left>
      <right/>
      <top/>
      <bottom/>
      <diagonal/>
    </border>
    <border>
      <left/>
      <right style="hair">
        <color indexed="64"/>
      </right>
      <top style="thin">
        <color indexed="64"/>
      </top>
      <bottom style="hair">
        <color indexed="64"/>
      </bottom>
      <diagonal/>
    </border>
    <border>
      <left style="medium">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hair">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style="hair">
        <color indexed="64"/>
      </right>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top style="thin">
        <color indexed="64"/>
      </top>
      <bottom style="dashed">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34" fillId="0" borderId="0">
      <alignment vertical="center"/>
    </xf>
  </cellStyleXfs>
  <cellXfs count="424">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5" fillId="0" borderId="0" xfId="0" quotePrefix="1" applyFont="1">
      <alignment vertical="center"/>
    </xf>
    <xf numFmtId="0" fontId="3" fillId="0" borderId="0" xfId="0" applyFont="1" applyAlignment="1"/>
    <xf numFmtId="0" fontId="4" fillId="0" borderId="0" xfId="0" applyFont="1" applyAlignment="1">
      <alignment horizontal="center" vertical="center" wrapText="1"/>
    </xf>
    <xf numFmtId="0" fontId="4" fillId="0" borderId="0" xfId="0" applyFont="1" applyAlignment="1">
      <alignment horizontal="center" vertical="center"/>
    </xf>
    <xf numFmtId="0" fontId="3" fillId="0" borderId="0" xfId="0" quotePrefix="1" applyFont="1" applyAlignment="1">
      <alignment horizontal="center" vertical="center"/>
    </xf>
    <xf numFmtId="0" fontId="3" fillId="0" borderId="0" xfId="0" applyFont="1" applyAlignment="1">
      <alignment horizontal="left" vertical="top" wrapText="1"/>
    </xf>
    <xf numFmtId="0" fontId="9" fillId="0" borderId="0" xfId="0" applyFont="1">
      <alignment vertical="center"/>
    </xf>
    <xf numFmtId="0" fontId="14" fillId="0" borderId="26" xfId="0" applyFont="1" applyBorder="1" applyAlignment="1">
      <alignment horizontal="center" vertical="center"/>
    </xf>
    <xf numFmtId="0" fontId="14" fillId="0" borderId="7" xfId="0" applyFont="1" applyBorder="1" applyAlignment="1">
      <alignment horizontal="center" vertical="center"/>
    </xf>
    <xf numFmtId="38" fontId="7" fillId="0" borderId="41" xfId="1" applyFont="1" applyFill="1" applyBorder="1" applyAlignment="1"/>
    <xf numFmtId="0" fontId="8" fillId="0" borderId="0" xfId="0" applyFont="1" applyAlignment="1">
      <alignment horizontal="left" vertical="center" wrapText="1"/>
    </xf>
    <xf numFmtId="0" fontId="8" fillId="0" borderId="0" xfId="0" applyFont="1" applyAlignment="1">
      <alignment vertical="center" wrapText="1"/>
    </xf>
    <xf numFmtId="0" fontId="12" fillId="0" borderId="0" xfId="0" applyFont="1" applyAlignment="1">
      <alignment horizontal="left" vertical="center" wrapText="1"/>
    </xf>
    <xf numFmtId="179" fontId="14" fillId="0" borderId="26" xfId="0" applyNumberFormat="1" applyFont="1" applyBorder="1" applyAlignment="1">
      <alignment horizontal="center" vertical="center"/>
    </xf>
    <xf numFmtId="179" fontId="14" fillId="0" borderId="27" xfId="0" applyNumberFormat="1" applyFont="1" applyBorder="1" applyAlignment="1">
      <alignment horizontal="center" vertical="center"/>
    </xf>
    <xf numFmtId="0" fontId="9" fillId="0" borderId="0" xfId="0" applyFont="1" applyAlignment="1">
      <alignment horizontal="center" vertical="center"/>
    </xf>
    <xf numFmtId="0" fontId="14" fillId="0" borderId="19" xfId="0" applyFont="1" applyBorder="1" applyAlignment="1">
      <alignment horizontal="left" vertical="center"/>
    </xf>
    <xf numFmtId="0" fontId="0" fillId="0" borderId="0" xfId="0" quotePrefix="1">
      <alignment vertical="center"/>
    </xf>
    <xf numFmtId="0" fontId="0" fillId="0" borderId="0" xfId="0" quotePrefix="1" applyAlignment="1">
      <alignment horizontal="right" vertical="center"/>
    </xf>
    <xf numFmtId="0" fontId="14" fillId="0" borderId="21" xfId="0" applyFont="1" applyBorder="1" applyAlignment="1">
      <alignment horizontal="left" vertical="center"/>
    </xf>
    <xf numFmtId="179" fontId="14" fillId="0" borderId="7" xfId="0" applyNumberFormat="1" applyFont="1" applyBorder="1" applyAlignment="1">
      <alignment horizontal="center" vertical="center"/>
    </xf>
    <xf numFmtId="179" fontId="14" fillId="0" borderId="17" xfId="0" applyNumberFormat="1" applyFont="1" applyBorder="1" applyAlignment="1">
      <alignment horizontal="center" vertical="center"/>
    </xf>
    <xf numFmtId="0" fontId="20" fillId="0" borderId="44" xfId="0" applyFont="1" applyBorder="1" applyAlignment="1">
      <alignment horizontal="center" vertical="center" wrapText="1"/>
    </xf>
    <xf numFmtId="0" fontId="20" fillId="0" borderId="62" xfId="0" applyFont="1" applyBorder="1" applyAlignment="1">
      <alignment horizontal="center" vertical="center" wrapText="1"/>
    </xf>
    <xf numFmtId="38" fontId="3" fillId="0" borderId="0" xfId="0" applyNumberFormat="1" applyFont="1">
      <alignment vertical="center"/>
    </xf>
    <xf numFmtId="0" fontId="0" fillId="0" borderId="0" xfId="0" applyAlignment="1">
      <alignment horizontal="left" vertical="center"/>
    </xf>
    <xf numFmtId="0" fontId="0" fillId="0" borderId="0" xfId="0" quotePrefix="1" applyAlignment="1">
      <alignment horizontal="left" vertical="center"/>
    </xf>
    <xf numFmtId="181" fontId="3" fillId="0" borderId="0" xfId="0" applyNumberFormat="1" applyFont="1">
      <alignment vertical="center"/>
    </xf>
    <xf numFmtId="0" fontId="9" fillId="5" borderId="0" xfId="0" applyFont="1" applyFill="1" applyAlignment="1">
      <alignment horizontal="center" vertical="center"/>
    </xf>
    <xf numFmtId="0" fontId="23" fillId="0" borderId="0" xfId="0" applyFont="1">
      <alignment vertical="center"/>
    </xf>
    <xf numFmtId="0" fontId="24" fillId="0" borderId="0" xfId="0" applyFont="1">
      <alignment vertical="center"/>
    </xf>
    <xf numFmtId="0" fontId="23" fillId="0" borderId="0" xfId="0" applyFont="1" applyAlignment="1">
      <alignment horizontal="center" vertical="center"/>
    </xf>
    <xf numFmtId="0" fontId="18" fillId="0" borderId="45" xfId="0" applyFont="1" applyBorder="1" applyAlignment="1">
      <alignment horizontal="center" vertical="center" wrapText="1"/>
    </xf>
    <xf numFmtId="0" fontId="18" fillId="0" borderId="1" xfId="0" applyFont="1" applyBorder="1" applyAlignment="1">
      <alignment horizontal="center" vertical="center"/>
    </xf>
    <xf numFmtId="0" fontId="18" fillId="0" borderId="21" xfId="0" applyFont="1" applyBorder="1" applyAlignment="1">
      <alignment horizontal="center" vertical="center"/>
    </xf>
    <xf numFmtId="0" fontId="18" fillId="0" borderId="69" xfId="0" applyFont="1" applyBorder="1" applyAlignment="1">
      <alignment horizontal="center" vertical="center" wrapText="1"/>
    </xf>
    <xf numFmtId="0" fontId="23" fillId="0" borderId="47" xfId="0" applyFont="1" applyBorder="1" applyAlignment="1">
      <alignment horizontal="center" vertical="center"/>
    </xf>
    <xf numFmtId="0" fontId="18" fillId="0" borderId="1" xfId="0" applyFont="1" applyBorder="1" applyAlignment="1">
      <alignment horizontal="center" vertical="center" wrapText="1"/>
    </xf>
    <xf numFmtId="0" fontId="23" fillId="0" borderId="0" xfId="0" applyFont="1" applyAlignment="1">
      <alignment horizontal="left" vertical="center"/>
    </xf>
    <xf numFmtId="0" fontId="25" fillId="0" borderId="0" xfId="0" applyFont="1" applyAlignment="1">
      <alignment horizontal="right" vertical="center"/>
    </xf>
    <xf numFmtId="0" fontId="18" fillId="0" borderId="8" xfId="0" applyFont="1" applyBorder="1" applyAlignment="1">
      <alignment horizontal="center" vertical="center"/>
    </xf>
    <xf numFmtId="0" fontId="18" fillId="0" borderId="56" xfId="0" applyFont="1" applyBorder="1" applyAlignment="1">
      <alignment horizontal="center" vertical="center"/>
    </xf>
    <xf numFmtId="0" fontId="18" fillId="0" borderId="57" xfId="0" applyFont="1" applyBorder="1" applyAlignment="1">
      <alignment horizontal="center" vertical="center" wrapText="1"/>
    </xf>
    <xf numFmtId="0" fontId="23" fillId="0" borderId="59" xfId="0" applyFont="1" applyBorder="1" applyAlignment="1">
      <alignment horizontal="center" vertical="center"/>
    </xf>
    <xf numFmtId="0" fontId="18" fillId="0" borderId="56" xfId="0" applyFont="1" applyBorder="1" applyAlignment="1">
      <alignment horizontal="center" vertical="center" wrapText="1"/>
    </xf>
    <xf numFmtId="0" fontId="18" fillId="0" borderId="70" xfId="0" applyFont="1" applyBorder="1" applyAlignment="1">
      <alignment horizontal="center" vertical="center" wrapText="1"/>
    </xf>
    <xf numFmtId="0" fontId="23" fillId="0" borderId="7" xfId="0" applyFont="1" applyBorder="1" applyAlignment="1">
      <alignment horizontal="center" vertical="center"/>
    </xf>
    <xf numFmtId="0" fontId="23" fillId="0" borderId="2" xfId="0" applyFont="1" applyBorder="1" applyAlignment="1">
      <alignment horizontal="right"/>
    </xf>
    <xf numFmtId="0" fontId="23" fillId="0" borderId="8" xfId="0" applyFont="1" applyBorder="1" applyAlignment="1">
      <alignment horizontal="center" vertical="center"/>
    </xf>
    <xf numFmtId="0" fontId="23" fillId="0" borderId="56" xfId="0" applyFont="1" applyBorder="1" applyAlignment="1">
      <alignment horizontal="center" vertical="center"/>
    </xf>
    <xf numFmtId="0" fontId="23" fillId="0" borderId="4" xfId="0" applyFont="1" applyBorder="1">
      <alignment vertical="center"/>
    </xf>
    <xf numFmtId="0" fontId="23" fillId="0" borderId="4" xfId="0" applyFont="1" applyBorder="1" applyAlignment="1">
      <alignment horizontal="center" vertical="center"/>
    </xf>
    <xf numFmtId="0" fontId="30" fillId="0" borderId="0" xfId="0" applyFont="1">
      <alignment vertical="center"/>
    </xf>
    <xf numFmtId="0" fontId="31" fillId="0" borderId="0" xfId="0" applyFont="1" applyAlignment="1">
      <alignment vertical="center" shrinkToFit="1"/>
    </xf>
    <xf numFmtId="0" fontId="23" fillId="0" borderId="2" xfId="0" applyFont="1" applyBorder="1">
      <alignment vertical="center"/>
    </xf>
    <xf numFmtId="0" fontId="23" fillId="0" borderId="0" xfId="0" applyFont="1" applyAlignment="1">
      <alignment horizontal="right" vertical="center"/>
    </xf>
    <xf numFmtId="38" fontId="3" fillId="0" borderId="0" xfId="1" applyFont="1" applyAlignment="1">
      <alignment horizontal="left" vertical="center"/>
    </xf>
    <xf numFmtId="0" fontId="14" fillId="5" borderId="26" xfId="0" applyFont="1" applyFill="1" applyBorder="1" applyAlignment="1">
      <alignment horizontal="center" vertical="center"/>
    </xf>
    <xf numFmtId="3" fontId="3" fillId="0" borderId="0" xfId="0" applyNumberFormat="1" applyFont="1">
      <alignment vertical="center"/>
    </xf>
    <xf numFmtId="38" fontId="7" fillId="0" borderId="75" xfId="1" applyFont="1" applyFill="1" applyBorder="1" applyAlignment="1"/>
    <xf numFmtId="0" fontId="14" fillId="5" borderId="7" xfId="0" applyFont="1" applyFill="1" applyBorder="1" applyAlignment="1">
      <alignment horizontal="center" vertical="center"/>
    </xf>
    <xf numFmtId="0" fontId="19" fillId="0" borderId="1" xfId="0" applyFont="1" applyBorder="1" applyAlignment="1">
      <alignment horizontal="center" vertical="center" wrapText="1"/>
    </xf>
    <xf numFmtId="0" fontId="19" fillId="0" borderId="56" xfId="0" applyFont="1" applyBorder="1" applyAlignment="1">
      <alignment horizontal="center" vertical="center" wrapText="1"/>
    </xf>
    <xf numFmtId="0" fontId="18" fillId="0" borderId="10" xfId="0" applyFont="1" applyBorder="1">
      <alignment vertical="center"/>
    </xf>
    <xf numFmtId="0" fontId="19" fillId="0" borderId="10" xfId="0" applyFont="1" applyBorder="1">
      <alignment vertical="center"/>
    </xf>
    <xf numFmtId="0" fontId="18" fillId="0" borderId="11" xfId="0" applyFont="1" applyBorder="1">
      <alignment vertical="center"/>
    </xf>
    <xf numFmtId="0" fontId="18" fillId="0" borderId="0" xfId="0" applyFont="1">
      <alignment vertical="center"/>
    </xf>
    <xf numFmtId="0" fontId="18" fillId="0" borderId="0" xfId="0" applyFont="1" applyAlignment="1">
      <alignment vertical="top" wrapText="1"/>
    </xf>
    <xf numFmtId="0" fontId="19" fillId="0" borderId="0" xfId="0" applyFont="1">
      <alignment vertical="center"/>
    </xf>
    <xf numFmtId="0" fontId="18" fillId="0" borderId="13" xfId="0" applyFont="1" applyBorder="1" applyAlignment="1">
      <alignment vertical="top" wrapText="1"/>
    </xf>
    <xf numFmtId="0" fontId="18" fillId="0" borderId="13" xfId="0" applyFont="1" applyBorder="1">
      <alignment vertical="center"/>
    </xf>
    <xf numFmtId="0" fontId="18" fillId="0" borderId="0" xfId="0" applyFont="1" applyAlignment="1">
      <alignment vertical="top"/>
    </xf>
    <xf numFmtId="0" fontId="18" fillId="0" borderId="15" xfId="0" applyFont="1" applyBorder="1">
      <alignment vertical="center"/>
    </xf>
    <xf numFmtId="0" fontId="19" fillId="0" borderId="15" xfId="0" applyFont="1" applyBorder="1">
      <alignment vertical="center"/>
    </xf>
    <xf numFmtId="0" fontId="18" fillId="0" borderId="16" xfId="0" applyFont="1" applyBorder="1">
      <alignment vertical="center"/>
    </xf>
    <xf numFmtId="38" fontId="8" fillId="0" borderId="19" xfId="1" applyFont="1" applyFill="1" applyBorder="1" applyAlignment="1">
      <alignment vertical="center" wrapText="1"/>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8" fillId="0" borderId="65" xfId="0" applyFont="1" applyBorder="1" applyAlignment="1">
      <alignment horizontal="center" vertical="center" wrapText="1"/>
    </xf>
    <xf numFmtId="0" fontId="35" fillId="0" borderId="0" xfId="2" applyFont="1" applyAlignment="1">
      <alignment horizontal="left" vertical="center" shrinkToFit="1"/>
    </xf>
    <xf numFmtId="178" fontId="14" fillId="0" borderId="0" xfId="1" applyNumberFormat="1" applyFont="1" applyFill="1" applyBorder="1" applyAlignment="1">
      <alignment vertical="center"/>
    </xf>
    <xf numFmtId="3" fontId="14" fillId="6" borderId="0" xfId="1" applyNumberFormat="1" applyFont="1" applyFill="1" applyBorder="1" applyAlignment="1" applyProtection="1">
      <alignment vertical="center"/>
      <protection locked="0"/>
    </xf>
    <xf numFmtId="177" fontId="14" fillId="0" borderId="19" xfId="1" applyNumberFormat="1" applyFont="1" applyFill="1" applyBorder="1" applyAlignment="1">
      <alignment vertical="center"/>
    </xf>
    <xf numFmtId="178" fontId="20" fillId="0" borderId="0" xfId="1" applyNumberFormat="1" applyFont="1" applyFill="1" applyBorder="1" applyAlignment="1">
      <alignment vertical="center" wrapText="1"/>
    </xf>
    <xf numFmtId="0" fontId="14" fillId="0" borderId="20" xfId="0" applyFont="1" applyBorder="1" applyAlignment="1">
      <alignment horizontal="left" vertical="center"/>
    </xf>
    <xf numFmtId="178" fontId="14" fillId="0" borderId="19" xfId="1" applyNumberFormat="1" applyFont="1" applyFill="1" applyBorder="1" applyAlignment="1">
      <alignment horizontal="center" vertical="center"/>
    </xf>
    <xf numFmtId="0" fontId="20" fillId="0" borderId="0" xfId="0" applyFont="1" applyAlignment="1">
      <alignment horizontal="center" vertical="center" wrapText="1"/>
    </xf>
    <xf numFmtId="0" fontId="10" fillId="0" borderId="0" xfId="0" applyFont="1" applyAlignment="1">
      <alignment horizontal="center" vertical="center"/>
    </xf>
    <xf numFmtId="0" fontId="21" fillId="0" borderId="0" xfId="0" applyFont="1" applyAlignment="1">
      <alignment vertical="center" shrinkToFit="1"/>
    </xf>
    <xf numFmtId="0" fontId="21" fillId="0" borderId="12" xfId="0" applyFont="1" applyBorder="1" applyAlignment="1">
      <alignment vertical="center" shrinkToFit="1"/>
    </xf>
    <xf numFmtId="0" fontId="14" fillId="0" borderId="93" xfId="0" applyFont="1" applyBorder="1" applyAlignment="1">
      <alignment horizontal="center" vertical="center"/>
    </xf>
    <xf numFmtId="0" fontId="14" fillId="0" borderId="94" xfId="0" applyFont="1" applyBorder="1" applyAlignment="1">
      <alignment horizontal="center" vertical="center"/>
    </xf>
    <xf numFmtId="0" fontId="20" fillId="0" borderId="78" xfId="0" applyFont="1" applyBorder="1" applyAlignment="1">
      <alignment horizontal="center" vertical="center" wrapText="1"/>
    </xf>
    <xf numFmtId="0" fontId="25" fillId="0" borderId="0" xfId="0" applyFont="1">
      <alignment vertical="center"/>
    </xf>
    <xf numFmtId="0" fontId="9" fillId="6" borderId="0" xfId="0" applyFont="1" applyFill="1" applyAlignment="1">
      <alignment horizontal="center" vertical="center"/>
    </xf>
    <xf numFmtId="0" fontId="38" fillId="0" borderId="0" xfId="0" applyFont="1" applyAlignment="1">
      <alignment horizontal="center" vertical="center"/>
    </xf>
    <xf numFmtId="0" fontId="39" fillId="0" borderId="0" xfId="0" applyFont="1" applyAlignment="1">
      <alignment vertical="top"/>
    </xf>
    <xf numFmtId="0" fontId="39" fillId="0" borderId="15" xfId="0" applyFont="1" applyBorder="1" applyAlignment="1">
      <alignment vertical="top"/>
    </xf>
    <xf numFmtId="0" fontId="23" fillId="0" borderId="1" xfId="0" applyFont="1" applyBorder="1" applyAlignment="1">
      <alignment horizontal="center" vertical="center"/>
    </xf>
    <xf numFmtId="0" fontId="14" fillId="0" borderId="19" xfId="0" applyFont="1" applyBorder="1" applyAlignment="1">
      <alignment vertical="center" wrapText="1"/>
    </xf>
    <xf numFmtId="0" fontId="21" fillId="0" borderId="12" xfId="0" applyFont="1" applyBorder="1" applyAlignment="1">
      <alignment horizontal="left" vertical="center" wrapText="1" shrinkToFit="1"/>
    </xf>
    <xf numFmtId="0" fontId="21" fillId="0" borderId="0" xfId="0" applyFont="1" applyAlignment="1">
      <alignment horizontal="left" vertical="center" shrinkToFit="1"/>
    </xf>
    <xf numFmtId="0" fontId="4" fillId="0" borderId="9" xfId="0" applyFont="1" applyBorder="1" applyAlignment="1">
      <alignment horizontal="center" vertical="center" wrapText="1"/>
    </xf>
    <xf numFmtId="0" fontId="4" fillId="0" borderId="10" xfId="0" applyFont="1" applyBorder="1" applyAlignment="1">
      <alignment horizontal="center" vertical="center"/>
    </xf>
    <xf numFmtId="0" fontId="4" fillId="0" borderId="43" xfId="0" applyFont="1" applyBorder="1" applyAlignment="1">
      <alignment horizontal="center" vertical="center"/>
    </xf>
    <xf numFmtId="0" fontId="4" fillId="0" borderId="12" xfId="0" applyFont="1" applyBorder="1" applyAlignment="1">
      <alignment horizontal="center" vertical="center"/>
    </xf>
    <xf numFmtId="0" fontId="4" fillId="0" borderId="0" xfId="0" applyFont="1" applyAlignment="1">
      <alignment horizontal="center" vertical="center"/>
    </xf>
    <xf numFmtId="0" fontId="4" fillId="0" borderId="5"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horizontal="center" vertical="center"/>
    </xf>
    <xf numFmtId="0" fontId="31" fillId="0" borderId="12" xfId="0" applyFont="1" applyBorder="1" applyAlignment="1">
      <alignment horizontal="left" vertical="center" wrapText="1" shrinkToFit="1"/>
    </xf>
    <xf numFmtId="0" fontId="31" fillId="0" borderId="0" xfId="0" applyFont="1" applyAlignment="1">
      <alignment horizontal="left" vertical="center" shrinkToFit="1"/>
    </xf>
    <xf numFmtId="0" fontId="31" fillId="0" borderId="12" xfId="0" applyFont="1" applyBorder="1" applyAlignment="1">
      <alignment horizontal="left" vertical="center" shrinkToFit="1"/>
    </xf>
    <xf numFmtId="0" fontId="13" fillId="0" borderId="22"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23"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lignment horizontal="center" vertical="center" wrapText="1"/>
    </xf>
    <xf numFmtId="0" fontId="13" fillId="0" borderId="16" xfId="0" applyFont="1" applyBorder="1" applyAlignment="1">
      <alignment horizontal="center" vertical="center" wrapText="1"/>
    </xf>
    <xf numFmtId="0" fontId="13" fillId="0" borderId="60" xfId="0" applyFont="1" applyBorder="1" applyAlignment="1">
      <alignment horizontal="center" vertical="center"/>
    </xf>
    <xf numFmtId="0" fontId="13" fillId="0" borderId="61" xfId="0" applyFont="1" applyBorder="1" applyAlignment="1">
      <alignment horizontal="center" vertical="center"/>
    </xf>
    <xf numFmtId="0" fontId="13" fillId="0" borderId="85" xfId="0" applyFont="1" applyBorder="1" applyAlignment="1">
      <alignment horizontal="center" vertical="center"/>
    </xf>
    <xf numFmtId="0" fontId="14" fillId="7" borderId="2" xfId="0" applyFont="1" applyFill="1" applyBorder="1" applyAlignment="1">
      <alignment horizontal="center" vertical="center"/>
    </xf>
    <xf numFmtId="0" fontId="14" fillId="7" borderId="23" xfId="0" applyFont="1" applyFill="1" applyBorder="1" applyAlignment="1">
      <alignment horizontal="center" vertical="center"/>
    </xf>
    <xf numFmtId="0" fontId="21" fillId="0" borderId="12" xfId="0" applyFont="1" applyBorder="1" applyAlignment="1">
      <alignment horizontal="left" vertical="center" shrinkToFit="1"/>
    </xf>
    <xf numFmtId="0" fontId="13" fillId="0" borderId="15" xfId="0" applyFont="1" applyBorder="1" applyAlignment="1">
      <alignment horizontal="center" vertical="center"/>
    </xf>
    <xf numFmtId="0" fontId="14" fillId="7" borderId="89" xfId="0" quotePrefix="1" applyFont="1" applyFill="1" applyBorder="1" applyAlignment="1">
      <alignment horizontal="center" vertical="center"/>
    </xf>
    <xf numFmtId="0" fontId="14" fillId="7" borderId="90" xfId="0" quotePrefix="1" applyFont="1" applyFill="1" applyBorder="1" applyAlignment="1">
      <alignment horizontal="center" vertical="center"/>
    </xf>
    <xf numFmtId="0" fontId="14" fillId="7" borderId="91" xfId="0" quotePrefix="1" applyFont="1" applyFill="1" applyBorder="1" applyAlignment="1">
      <alignment horizontal="center" vertical="center"/>
    </xf>
    <xf numFmtId="0" fontId="14" fillId="7" borderId="89" xfId="0" applyFont="1" applyFill="1" applyBorder="1" applyAlignment="1">
      <alignment horizontal="center" vertical="center"/>
    </xf>
    <xf numFmtId="0" fontId="14" fillId="7" borderId="90" xfId="0" applyFont="1" applyFill="1" applyBorder="1" applyAlignment="1">
      <alignment horizontal="center" vertical="center"/>
    </xf>
    <xf numFmtId="0" fontId="14" fillId="7" borderId="92" xfId="0" applyFont="1" applyFill="1" applyBorder="1" applyAlignment="1">
      <alignment horizontal="center" vertical="center"/>
    </xf>
    <xf numFmtId="0" fontId="14" fillId="7" borderId="7" xfId="0" applyFont="1" applyFill="1" applyBorder="1" applyAlignment="1">
      <alignment horizontal="center" vertical="center"/>
    </xf>
    <xf numFmtId="0" fontId="14" fillId="7" borderId="17" xfId="0" applyFont="1" applyFill="1" applyBorder="1" applyAlignment="1">
      <alignment horizontal="center" vertical="center"/>
    </xf>
    <xf numFmtId="0" fontId="13" fillId="0" borderId="24" xfId="0" applyFont="1" applyBorder="1" applyAlignment="1">
      <alignment horizontal="center" vertical="center"/>
    </xf>
    <xf numFmtId="0" fontId="13" fillId="0" borderId="19" xfId="0" applyFont="1" applyBorder="1" applyAlignment="1">
      <alignment horizontal="center" vertical="center"/>
    </xf>
    <xf numFmtId="0" fontId="13" fillId="0" borderId="20" xfId="0" applyFont="1" applyBorder="1" applyAlignment="1">
      <alignment horizontal="center" vertical="center"/>
    </xf>
    <xf numFmtId="0" fontId="13" fillId="0" borderId="21" xfId="0" applyFont="1" applyBorder="1" applyAlignment="1">
      <alignment horizontal="center" vertical="center"/>
    </xf>
    <xf numFmtId="0" fontId="14" fillId="7" borderId="18" xfId="0" applyFont="1" applyFill="1" applyBorder="1" applyAlignment="1">
      <alignment horizontal="center" vertical="center"/>
    </xf>
    <xf numFmtId="0" fontId="14" fillId="7" borderId="19" xfId="0" applyFont="1" applyFill="1" applyBorder="1" applyAlignment="1">
      <alignment horizontal="center" vertical="center"/>
    </xf>
    <xf numFmtId="0" fontId="14" fillId="7" borderId="20" xfId="0" applyFont="1" applyFill="1" applyBorder="1" applyAlignment="1">
      <alignment horizontal="center" vertical="center"/>
    </xf>
    <xf numFmtId="0" fontId="13" fillId="0" borderId="28"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17" xfId="0" applyFont="1" applyBorder="1" applyAlignment="1">
      <alignment horizontal="center" vertical="center" wrapText="1"/>
    </xf>
    <xf numFmtId="0" fontId="8" fillId="7" borderId="61" xfId="0" applyFont="1" applyFill="1" applyBorder="1" applyAlignment="1">
      <alignment horizontal="left" vertical="center"/>
    </xf>
    <xf numFmtId="0" fontId="8" fillId="7" borderId="63" xfId="0" applyFont="1" applyFill="1" applyBorder="1" applyAlignment="1">
      <alignment horizontal="left" vertical="center"/>
    </xf>
    <xf numFmtId="0" fontId="13" fillId="0" borderId="86" xfId="0" applyFont="1" applyBorder="1" applyAlignment="1">
      <alignment horizontal="center" vertical="center"/>
    </xf>
    <xf numFmtId="0" fontId="13" fillId="0" borderId="72" xfId="0" applyFont="1" applyBorder="1" applyAlignment="1">
      <alignment horizontal="center" vertical="center"/>
    </xf>
    <xf numFmtId="0" fontId="13" fillId="0" borderId="87" xfId="0" applyFont="1" applyBorder="1" applyAlignment="1">
      <alignment horizontal="center" vertical="center"/>
    </xf>
    <xf numFmtId="0" fontId="14" fillId="7" borderId="88" xfId="0" applyFont="1" applyFill="1" applyBorder="1" applyAlignment="1">
      <alignment horizontal="center" vertical="center"/>
    </xf>
    <xf numFmtId="0" fontId="14" fillId="7" borderId="72" xfId="0" applyFont="1" applyFill="1" applyBorder="1" applyAlignment="1">
      <alignment horizontal="center" vertical="center"/>
    </xf>
    <xf numFmtId="0" fontId="14" fillId="7" borderId="87" xfId="0" applyFont="1" applyFill="1" applyBorder="1" applyAlignment="1">
      <alignment horizontal="center" vertical="center"/>
    </xf>
    <xf numFmtId="0" fontId="13" fillId="0" borderId="24"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1" xfId="0" applyFont="1" applyBorder="1" applyAlignment="1">
      <alignment horizontal="center" vertical="center" wrapText="1"/>
    </xf>
    <xf numFmtId="0" fontId="13" fillId="0" borderId="19" xfId="0" applyFont="1" applyBorder="1" applyAlignment="1">
      <alignment horizontal="center" vertical="center" wrapText="1"/>
    </xf>
    <xf numFmtId="3" fontId="14" fillId="2" borderId="18" xfId="0" applyNumberFormat="1" applyFont="1" applyFill="1" applyBorder="1" applyAlignment="1">
      <alignment horizontal="center" vertical="center"/>
    </xf>
    <xf numFmtId="3" fontId="14" fillId="2" borderId="19" xfId="0" applyNumberFormat="1" applyFont="1" applyFill="1" applyBorder="1" applyAlignment="1">
      <alignment horizontal="center" vertical="center"/>
    </xf>
    <xf numFmtId="0" fontId="14" fillId="7" borderId="19" xfId="0" applyFont="1" applyFill="1" applyBorder="1" applyAlignment="1">
      <alignment horizontal="left" vertical="center" wrapText="1"/>
    </xf>
    <xf numFmtId="0" fontId="14" fillId="0" borderId="18" xfId="0" applyFont="1" applyBorder="1" applyAlignment="1">
      <alignment horizontal="center" vertical="center" wrapText="1"/>
    </xf>
    <xf numFmtId="0" fontId="14" fillId="0" borderId="21" xfId="0" applyFont="1" applyBorder="1" applyAlignment="1">
      <alignment horizontal="center" vertical="center" wrapText="1"/>
    </xf>
    <xf numFmtId="0" fontId="14" fillId="7" borderId="19" xfId="0" applyFont="1" applyFill="1" applyBorder="1" applyAlignment="1">
      <alignment horizontal="center" vertical="center" wrapText="1"/>
    </xf>
    <xf numFmtId="0" fontId="14" fillId="7" borderId="20" xfId="0" applyFont="1" applyFill="1" applyBorder="1" applyAlignment="1">
      <alignment horizontal="center" vertical="center" wrapText="1"/>
    </xf>
    <xf numFmtId="0" fontId="13" fillId="0" borderId="20" xfId="0" applyFont="1" applyBorder="1" applyAlignment="1">
      <alignment horizontal="center" vertical="center" wrapText="1"/>
    </xf>
    <xf numFmtId="3" fontId="14" fillId="2" borderId="19" xfId="1" applyNumberFormat="1" applyFont="1" applyFill="1" applyBorder="1" applyAlignment="1" applyProtection="1">
      <alignment horizontal="center" vertical="center"/>
      <protection locked="0"/>
    </xf>
    <xf numFmtId="178" fontId="14" fillId="0" borderId="19" xfId="1" applyNumberFormat="1" applyFont="1" applyFill="1" applyBorder="1" applyAlignment="1">
      <alignment horizontal="left" vertical="center"/>
    </xf>
    <xf numFmtId="178" fontId="14" fillId="0" borderId="20" xfId="1" applyNumberFormat="1" applyFont="1" applyFill="1" applyBorder="1" applyAlignment="1">
      <alignment horizontal="left" vertical="center"/>
    </xf>
    <xf numFmtId="0" fontId="13" fillId="0" borderId="28" xfId="0" applyFont="1" applyBorder="1" applyAlignment="1">
      <alignment horizontal="center" vertical="center"/>
    </xf>
    <xf numFmtId="0" fontId="13" fillId="0" borderId="7" xfId="0" applyFont="1" applyBorder="1" applyAlignment="1">
      <alignment horizontal="center" vertical="center"/>
    </xf>
    <xf numFmtId="0" fontId="13" fillId="0" borderId="17" xfId="0" applyFont="1" applyBorder="1" applyAlignment="1">
      <alignment horizontal="center" vertical="center"/>
    </xf>
    <xf numFmtId="38" fontId="14" fillId="0" borderId="18" xfId="1" applyFont="1" applyFill="1" applyBorder="1" applyAlignment="1">
      <alignment horizontal="center" vertical="center" wrapText="1"/>
    </xf>
    <xf numFmtId="38" fontId="14" fillId="0" borderId="19" xfId="1" applyFont="1" applyFill="1" applyBorder="1" applyAlignment="1">
      <alignment horizontal="center" vertical="center" wrapText="1"/>
    </xf>
    <xf numFmtId="3" fontId="14" fillId="2" borderId="19" xfId="1" applyNumberFormat="1" applyFont="1" applyFill="1" applyBorder="1" applyAlignment="1">
      <alignment horizontal="center" vertical="center"/>
    </xf>
    <xf numFmtId="0" fontId="3" fillId="0" borderId="19" xfId="0" applyFont="1" applyBorder="1" applyAlignment="1">
      <alignment horizontal="left" vertical="center" wrapText="1"/>
    </xf>
    <xf numFmtId="0" fontId="3" fillId="0" borderId="20" xfId="0" applyFont="1" applyBorder="1" applyAlignment="1">
      <alignment horizontal="left" vertical="center" wrapText="1"/>
    </xf>
    <xf numFmtId="0" fontId="8" fillId="0" borderId="0" xfId="0" applyFont="1" applyAlignment="1">
      <alignment horizontal="center"/>
    </xf>
    <xf numFmtId="0" fontId="3" fillId="0" borderId="0" xfId="0" applyFont="1" applyAlignment="1">
      <alignment horizontal="center"/>
    </xf>
    <xf numFmtId="0" fontId="13" fillId="0" borderId="25" xfId="0" applyFont="1" applyBorder="1" applyAlignment="1">
      <alignment horizontal="center" vertical="center"/>
    </xf>
    <xf numFmtId="0" fontId="13" fillId="0" borderId="26" xfId="0" applyFont="1" applyBorder="1" applyAlignment="1">
      <alignment horizontal="center" vertical="center"/>
    </xf>
    <xf numFmtId="0" fontId="13" fillId="0" borderId="27" xfId="0" applyFont="1" applyBorder="1" applyAlignment="1">
      <alignment horizontal="center" vertical="center"/>
    </xf>
    <xf numFmtId="38" fontId="14" fillId="7" borderId="24" xfId="1" applyFont="1" applyFill="1" applyBorder="1" applyAlignment="1">
      <alignment horizontal="center" vertical="center" wrapText="1"/>
    </xf>
    <xf numFmtId="38" fontId="14" fillId="7" borderId="19" xfId="1" applyFont="1" applyFill="1" applyBorder="1" applyAlignment="1">
      <alignment horizontal="center" vertical="center" wrapText="1"/>
    </xf>
    <xf numFmtId="0" fontId="13" fillId="0" borderId="18" xfId="0" applyFont="1" applyBorder="1" applyAlignment="1">
      <alignment horizontal="center" vertical="center"/>
    </xf>
    <xf numFmtId="38" fontId="6" fillId="0" borderId="38" xfId="1" applyFont="1" applyFill="1" applyBorder="1" applyAlignment="1">
      <alignment horizontal="center" vertical="center"/>
    </xf>
    <xf numFmtId="38" fontId="6" fillId="0" borderId="40" xfId="1" applyFont="1" applyFill="1" applyBorder="1" applyAlignment="1">
      <alignment horizontal="center" vertical="center"/>
    </xf>
    <xf numFmtId="38" fontId="6" fillId="0" borderId="76" xfId="1" applyFont="1" applyFill="1" applyBorder="1" applyAlignment="1">
      <alignment horizontal="center" vertical="center"/>
    </xf>
    <xf numFmtId="38" fontId="6" fillId="0" borderId="34" xfId="1" applyFont="1" applyFill="1" applyBorder="1" applyAlignment="1">
      <alignment horizontal="center" vertical="center"/>
    </xf>
    <xf numFmtId="38" fontId="17" fillId="7" borderId="39" xfId="0" applyNumberFormat="1" applyFont="1" applyFill="1" applyBorder="1" applyAlignment="1">
      <alignment horizontal="center" vertical="center"/>
    </xf>
    <xf numFmtId="38" fontId="17" fillId="7" borderId="15" xfId="0" applyNumberFormat="1" applyFont="1" applyFill="1" applyBorder="1" applyAlignment="1">
      <alignment horizontal="center" vertical="center"/>
    </xf>
    <xf numFmtId="0" fontId="6" fillId="0" borderId="41" xfId="0" applyFont="1" applyBorder="1" applyAlignment="1">
      <alignment horizontal="center" vertical="center"/>
    </xf>
    <xf numFmtId="0" fontId="6" fillId="0" borderId="77" xfId="0" applyFont="1" applyBorder="1" applyAlignment="1">
      <alignment horizontal="center" vertical="center"/>
    </xf>
    <xf numFmtId="0" fontId="9" fillId="0" borderId="74" xfId="0" applyFont="1" applyBorder="1" applyAlignment="1">
      <alignment horizontal="right"/>
    </xf>
    <xf numFmtId="0" fontId="9" fillId="0" borderId="33" xfId="0" applyFont="1" applyBorder="1" applyAlignment="1">
      <alignment horizontal="right"/>
    </xf>
    <xf numFmtId="38" fontId="7" fillId="7" borderId="33" xfId="0" applyNumberFormat="1" applyFont="1" applyFill="1" applyBorder="1" applyAlignment="1">
      <alignment horizontal="center"/>
    </xf>
    <xf numFmtId="0" fontId="3" fillId="0" borderId="0" xfId="0" applyFont="1" applyAlignment="1">
      <alignment horizontal="center" vertical="center"/>
    </xf>
    <xf numFmtId="0" fontId="3" fillId="0" borderId="0" xfId="0" applyFont="1" applyAlignment="1">
      <alignment horizontal="right" vertical="center"/>
    </xf>
    <xf numFmtId="38" fontId="3" fillId="0" borderId="0" xfId="1" applyFont="1" applyAlignment="1">
      <alignment horizontal="left" vertical="center"/>
    </xf>
    <xf numFmtId="0" fontId="9" fillId="0" borderId="0" xfId="0" applyFont="1" applyAlignment="1">
      <alignment horizontal="center" vertical="center"/>
    </xf>
    <xf numFmtId="181" fontId="3" fillId="0" borderId="0" xfId="0" applyNumberFormat="1" applyFont="1" applyAlignment="1">
      <alignment horizontal="center" vertical="center"/>
    </xf>
    <xf numFmtId="0" fontId="4" fillId="0" borderId="28" xfId="0" applyFont="1" applyBorder="1" applyAlignment="1">
      <alignment horizontal="center" vertical="center"/>
    </xf>
    <xf numFmtId="0" fontId="4" fillId="0" borderId="8" xfId="0" applyFont="1" applyBorder="1" applyAlignment="1">
      <alignment horizontal="center" vertical="center"/>
    </xf>
    <xf numFmtId="0" fontId="8" fillId="7" borderId="66" xfId="0" applyFont="1" applyFill="1" applyBorder="1" applyAlignment="1">
      <alignment horizontal="left" vertical="center" wrapText="1"/>
    </xf>
    <xf numFmtId="0" fontId="8" fillId="7" borderId="67" xfId="0" applyFont="1" applyFill="1" applyBorder="1" applyAlignment="1">
      <alignment horizontal="left" vertical="center" wrapText="1"/>
    </xf>
    <xf numFmtId="0" fontId="3" fillId="0" borderId="7" xfId="0" applyFont="1" applyBorder="1" applyAlignment="1">
      <alignment horizontal="right" vertical="center"/>
    </xf>
    <xf numFmtId="38" fontId="3" fillId="0" borderId="7" xfId="1" applyFont="1" applyBorder="1" applyAlignment="1">
      <alignment horizontal="left" vertical="center"/>
    </xf>
    <xf numFmtId="0" fontId="8" fillId="7" borderId="6" xfId="0" applyFont="1" applyFill="1" applyBorder="1" applyAlignment="1">
      <alignment horizontal="left" vertical="center" wrapText="1"/>
    </xf>
    <xf numFmtId="0" fontId="8" fillId="7" borderId="7" xfId="0" applyFont="1" applyFill="1" applyBorder="1" applyAlignment="1">
      <alignment horizontal="left" vertical="center" wrapText="1"/>
    </xf>
    <xf numFmtId="0" fontId="8" fillId="7" borderId="17" xfId="0" applyFont="1" applyFill="1" applyBorder="1" applyAlignment="1">
      <alignment horizontal="left" vertical="center" wrapText="1"/>
    </xf>
    <xf numFmtId="0" fontId="3" fillId="0" borderId="58" xfId="0" applyFont="1" applyBorder="1" applyAlignment="1">
      <alignment horizontal="center" vertical="center"/>
    </xf>
    <xf numFmtId="0" fontId="3" fillId="0" borderId="64" xfId="0" applyFont="1" applyBorder="1" applyAlignment="1">
      <alignment horizontal="center" vertical="center"/>
    </xf>
    <xf numFmtId="0" fontId="3" fillId="0" borderId="56" xfId="0" applyFont="1" applyBorder="1" applyAlignment="1">
      <alignment horizontal="center" vertical="center"/>
    </xf>
    <xf numFmtId="38" fontId="3" fillId="0" borderId="58" xfId="0" applyNumberFormat="1" applyFont="1" applyBorder="1" applyAlignment="1">
      <alignment horizontal="center" vertical="center"/>
    </xf>
    <xf numFmtId="38" fontId="3" fillId="0" borderId="64" xfId="0" applyNumberFormat="1" applyFont="1" applyBorder="1" applyAlignment="1">
      <alignment horizontal="center" vertical="center"/>
    </xf>
    <xf numFmtId="38" fontId="3" fillId="0" borderId="56" xfId="0" applyNumberFormat="1" applyFont="1" applyBorder="1" applyAlignment="1">
      <alignment horizontal="center" vertical="center"/>
    </xf>
    <xf numFmtId="0" fontId="4" fillId="0" borderId="22" xfId="0" applyFont="1" applyBorder="1" applyAlignment="1">
      <alignment horizontal="center" vertical="center" wrapText="1"/>
    </xf>
    <xf numFmtId="0" fontId="4" fillId="0" borderId="3" xfId="0" applyFont="1" applyBorder="1" applyAlignment="1">
      <alignment horizontal="center" vertical="center"/>
    </xf>
    <xf numFmtId="0" fontId="8" fillId="7" borderId="79" xfId="0" applyFont="1" applyFill="1" applyBorder="1" applyAlignment="1">
      <alignment horizontal="left" vertical="center" wrapText="1"/>
    </xf>
    <xf numFmtId="0" fontId="8" fillId="7" borderId="2" xfId="0" applyFont="1" applyFill="1" applyBorder="1" applyAlignment="1">
      <alignment horizontal="left" vertical="center" wrapText="1"/>
    </xf>
    <xf numFmtId="0" fontId="8" fillId="7" borderId="3" xfId="0" applyFont="1" applyFill="1" applyBorder="1" applyAlignment="1">
      <alignment horizontal="left" vertical="center" wrapText="1"/>
    </xf>
    <xf numFmtId="0" fontId="8" fillId="7" borderId="8" xfId="0" applyFont="1" applyFill="1" applyBorder="1" applyAlignment="1">
      <alignment horizontal="left" vertical="center" wrapText="1"/>
    </xf>
    <xf numFmtId="0" fontId="10" fillId="3" borderId="80" xfId="0" applyFont="1" applyFill="1" applyBorder="1" applyAlignment="1">
      <alignment horizontal="center" vertical="center"/>
    </xf>
    <xf numFmtId="0" fontId="10" fillId="3" borderId="81" xfId="0" applyFont="1" applyFill="1" applyBorder="1" applyAlignment="1">
      <alignment horizontal="center" vertical="center"/>
    </xf>
    <xf numFmtId="0" fontId="10" fillId="3" borderId="82" xfId="0" applyFont="1" applyFill="1" applyBorder="1" applyAlignment="1">
      <alignment horizontal="center" vertic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9" fillId="0" borderId="0" xfId="0" applyFont="1" applyAlignment="1">
      <alignment horizontal="right" vertical="center"/>
    </xf>
    <xf numFmtId="0" fontId="6" fillId="0" borderId="0" xfId="0" quotePrefix="1" applyFont="1" applyAlignment="1">
      <alignment horizontal="center" vertical="center"/>
    </xf>
    <xf numFmtId="180" fontId="3" fillId="0" borderId="0" xfId="0" applyNumberFormat="1" applyFont="1" applyAlignment="1">
      <alignment horizontal="center" vertical="center"/>
    </xf>
    <xf numFmtId="0" fontId="4" fillId="0" borderId="12" xfId="0" applyFont="1" applyBorder="1" applyAlignment="1">
      <alignment horizontal="center" vertical="center" wrapText="1"/>
    </xf>
    <xf numFmtId="0" fontId="8" fillId="7" borderId="73" xfId="0" applyFont="1" applyFill="1" applyBorder="1" applyAlignment="1">
      <alignment horizontal="left" vertical="center" wrapText="1"/>
    </xf>
    <xf numFmtId="14" fontId="3" fillId="0" borderId="0" xfId="0" applyNumberFormat="1" applyFont="1" applyAlignment="1">
      <alignment horizontal="center" vertical="center"/>
    </xf>
    <xf numFmtId="0" fontId="8" fillId="7" borderId="15" xfId="0" applyFont="1" applyFill="1" applyBorder="1" applyAlignment="1">
      <alignment horizontal="left" vertical="center" wrapText="1"/>
    </xf>
    <xf numFmtId="0" fontId="15" fillId="0" borderId="0" xfId="0" applyFont="1" applyAlignment="1">
      <alignment horizontal="center" vertical="center"/>
    </xf>
    <xf numFmtId="0" fontId="3" fillId="0" borderId="83" xfId="0" applyFont="1" applyBorder="1" applyAlignment="1">
      <alignment horizontal="center" vertical="center"/>
    </xf>
    <xf numFmtId="0" fontId="5" fillId="0" borderId="35" xfId="0" applyFont="1" applyBorder="1" applyAlignment="1">
      <alignment horizontal="center" vertical="center"/>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3" fillId="0" borderId="84" xfId="0" applyFont="1" applyBorder="1" applyAlignment="1">
      <alignment horizontal="center" vertical="center"/>
    </xf>
    <xf numFmtId="0" fontId="9" fillId="0" borderId="38" xfId="0" applyFont="1" applyBorder="1" applyAlignment="1">
      <alignment horizontal="right"/>
    </xf>
    <xf numFmtId="0" fontId="9" fillId="0" borderId="39" xfId="0" applyFont="1" applyBorder="1" applyAlignment="1">
      <alignment horizontal="right"/>
    </xf>
    <xf numFmtId="38" fontId="7" fillId="7" borderId="42" xfId="0" applyNumberFormat="1" applyFont="1" applyFill="1" applyBorder="1" applyAlignment="1">
      <alignment horizontal="center"/>
    </xf>
    <xf numFmtId="0" fontId="14" fillId="5" borderId="19" xfId="0" applyFont="1" applyFill="1" applyBorder="1" applyAlignment="1">
      <alignment horizontal="center" vertical="center" wrapText="1"/>
    </xf>
    <xf numFmtId="0" fontId="14" fillId="5" borderId="20" xfId="0" applyFont="1" applyFill="1" applyBorder="1" applyAlignment="1">
      <alignment horizontal="center" vertical="center" wrapText="1"/>
    </xf>
    <xf numFmtId="0" fontId="14" fillId="2" borderId="19" xfId="0" applyFont="1" applyFill="1" applyBorder="1" applyAlignment="1">
      <alignment horizontal="left" vertical="center" wrapText="1"/>
    </xf>
    <xf numFmtId="176" fontId="13" fillId="0" borderId="62" xfId="0" applyNumberFormat="1" applyFont="1" applyBorder="1" applyAlignment="1">
      <alignment horizontal="center" vertical="center"/>
    </xf>
    <xf numFmtId="176" fontId="13" fillId="0" borderId="61" xfId="0" applyNumberFormat="1" applyFont="1" applyBorder="1" applyAlignment="1">
      <alignment horizontal="center" vertical="center"/>
    </xf>
    <xf numFmtId="176" fontId="13" fillId="0" borderId="63" xfId="0" applyNumberFormat="1" applyFont="1" applyBorder="1" applyAlignment="1">
      <alignment horizontal="center" vertical="center"/>
    </xf>
    <xf numFmtId="0" fontId="8" fillId="2" borderId="73" xfId="0" applyFont="1" applyFill="1" applyBorder="1" applyAlignment="1">
      <alignment horizontal="left" vertical="center" wrapText="1"/>
    </xf>
    <xf numFmtId="0" fontId="8" fillId="2" borderId="15" xfId="0" applyFont="1" applyFill="1" applyBorder="1" applyAlignment="1">
      <alignment horizontal="left" vertical="center" wrapText="1"/>
    </xf>
    <xf numFmtId="0" fontId="8" fillId="2" borderId="79" xfId="0" applyFont="1" applyFill="1" applyBorder="1" applyAlignment="1">
      <alignment horizontal="left"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66" xfId="0" applyFont="1" applyFill="1" applyBorder="1" applyAlignment="1">
      <alignment horizontal="left" vertical="center" wrapText="1"/>
    </xf>
    <xf numFmtId="0" fontId="8" fillId="2" borderId="67"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3" fillId="0" borderId="1" xfId="0" applyFont="1" applyBorder="1" applyAlignment="1">
      <alignment horizontal="center" vertical="center"/>
    </xf>
    <xf numFmtId="0" fontId="14" fillId="2" borderId="6"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17" xfId="0" applyFont="1" applyFill="1" applyBorder="1" applyAlignment="1">
      <alignment horizontal="center" vertical="center" wrapText="1"/>
    </xf>
    <xf numFmtId="176" fontId="13" fillId="0" borderId="68" xfId="0" applyNumberFormat="1" applyFont="1" applyBorder="1" applyAlignment="1">
      <alignment horizontal="center" vertical="center"/>
    </xf>
    <xf numFmtId="0" fontId="3" fillId="0" borderId="0" xfId="0" applyFont="1" applyAlignment="1">
      <alignment horizontal="left" vertical="top" wrapText="1"/>
    </xf>
    <xf numFmtId="0" fontId="20" fillId="0" borderId="1" xfId="0" applyFont="1" applyBorder="1" applyAlignment="1">
      <alignment horizontal="center" vertical="center" wrapText="1"/>
    </xf>
    <xf numFmtId="0" fontId="20" fillId="0" borderId="1" xfId="0" applyFont="1" applyBorder="1" applyAlignment="1">
      <alignment horizontal="center" vertical="center"/>
    </xf>
    <xf numFmtId="0" fontId="8" fillId="2" borderId="61" xfId="0" applyFont="1" applyFill="1" applyBorder="1" applyAlignment="1">
      <alignment horizontal="left" vertical="center"/>
    </xf>
    <xf numFmtId="0" fontId="8" fillId="2" borderId="63" xfId="0" applyFont="1" applyFill="1" applyBorder="1" applyAlignment="1">
      <alignment horizontal="left" vertical="center"/>
    </xf>
    <xf numFmtId="0" fontId="14" fillId="2" borderId="7" xfId="0" applyFont="1" applyFill="1" applyBorder="1" applyAlignment="1">
      <alignment horizontal="center" vertical="center"/>
    </xf>
    <xf numFmtId="0" fontId="14" fillId="2" borderId="17" xfId="0" applyFont="1" applyFill="1" applyBorder="1" applyAlignment="1">
      <alignment horizontal="center" vertical="center"/>
    </xf>
    <xf numFmtId="0" fontId="14" fillId="2" borderId="89" xfId="0" quotePrefix="1" applyFont="1" applyFill="1" applyBorder="1" applyAlignment="1">
      <alignment horizontal="center" vertical="center"/>
    </xf>
    <xf numFmtId="0" fontId="14" fillId="2" borderId="90" xfId="0" quotePrefix="1" applyFont="1" applyFill="1" applyBorder="1" applyAlignment="1">
      <alignment horizontal="center" vertical="center"/>
    </xf>
    <xf numFmtId="0" fontId="14" fillId="2" borderId="91" xfId="0" quotePrefix="1" applyFont="1" applyFill="1" applyBorder="1" applyAlignment="1">
      <alignment horizontal="center" vertical="center"/>
    </xf>
    <xf numFmtId="0" fontId="14" fillId="2" borderId="89" xfId="0" applyFont="1" applyFill="1" applyBorder="1" applyAlignment="1">
      <alignment horizontal="center" vertical="center"/>
    </xf>
    <xf numFmtId="0" fontId="14" fillId="2" borderId="90"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8" xfId="0" applyFont="1" applyFill="1" applyBorder="1" applyAlignment="1">
      <alignment horizontal="center" vertical="center"/>
    </xf>
    <xf numFmtId="0" fontId="14" fillId="2" borderId="19" xfId="0" applyFont="1" applyFill="1" applyBorder="1" applyAlignment="1">
      <alignment horizontal="center" vertical="center"/>
    </xf>
    <xf numFmtId="0" fontId="14" fillId="2" borderId="20" xfId="0" applyFont="1" applyFill="1" applyBorder="1" applyAlignment="1">
      <alignment horizontal="center" vertical="center"/>
    </xf>
    <xf numFmtId="0" fontId="14" fillId="2" borderId="88" xfId="0" applyFont="1" applyFill="1" applyBorder="1" applyAlignment="1">
      <alignment horizontal="center" vertical="center"/>
    </xf>
    <xf numFmtId="0" fontId="14" fillId="2" borderId="72" xfId="0" applyFont="1" applyFill="1" applyBorder="1" applyAlignment="1">
      <alignment horizontal="center" vertical="center"/>
    </xf>
    <xf numFmtId="0" fontId="14" fillId="2" borderId="87"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23" xfId="0" applyFont="1" applyFill="1" applyBorder="1" applyAlignment="1">
      <alignment horizontal="center" vertical="center"/>
    </xf>
    <xf numFmtId="0" fontId="18" fillId="0" borderId="10" xfId="0" applyFont="1" applyBorder="1" applyAlignment="1">
      <alignment horizontal="left" vertical="center"/>
    </xf>
    <xf numFmtId="0" fontId="39" fillId="0" borderId="0" xfId="0" applyFont="1" applyAlignment="1">
      <alignment horizontal="left" vertical="top" wrapText="1"/>
    </xf>
    <xf numFmtId="0" fontId="39" fillId="0" borderId="13" xfId="0" applyFont="1" applyBorder="1" applyAlignment="1">
      <alignment horizontal="left" vertical="top" wrapText="1"/>
    </xf>
    <xf numFmtId="38" fontId="14" fillId="5" borderId="24" xfId="1" applyFont="1" applyFill="1" applyBorder="1" applyAlignment="1">
      <alignment horizontal="center" vertical="center" wrapText="1"/>
    </xf>
    <xf numFmtId="38" fontId="14" fillId="5" borderId="19" xfId="1" applyFont="1" applyFill="1" applyBorder="1" applyAlignment="1">
      <alignment horizontal="center" vertical="center" wrapText="1"/>
    </xf>
    <xf numFmtId="176" fontId="13" fillId="0" borderId="60" xfId="0" applyNumberFormat="1" applyFont="1" applyBorder="1" applyAlignment="1">
      <alignment horizontal="center" vertical="center"/>
    </xf>
    <xf numFmtId="0" fontId="4" fillId="0" borderId="2" xfId="0" applyFont="1" applyBorder="1" applyAlignment="1">
      <alignment horizontal="center" vertical="center"/>
    </xf>
    <xf numFmtId="0" fontId="14" fillId="5" borderId="26" xfId="0" applyFont="1" applyFill="1" applyBorder="1" applyAlignment="1">
      <alignment horizontal="center" vertical="center"/>
    </xf>
    <xf numFmtId="0" fontId="14" fillId="5" borderId="29" xfId="0" applyFont="1" applyFill="1" applyBorder="1" applyAlignment="1">
      <alignment horizontal="center" vertical="center"/>
    </xf>
    <xf numFmtId="0" fontId="13" fillId="0" borderId="30"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29" xfId="0" applyFont="1" applyBorder="1" applyAlignment="1">
      <alignment horizontal="center" vertical="center" wrapText="1"/>
    </xf>
    <xf numFmtId="179" fontId="3" fillId="2" borderId="26" xfId="0" applyNumberFormat="1" applyFont="1" applyFill="1" applyBorder="1" applyAlignment="1">
      <alignment horizontal="center" vertical="center" wrapText="1" shrinkToFit="1"/>
    </xf>
    <xf numFmtId="179" fontId="3" fillId="2" borderId="27" xfId="0" applyNumberFormat="1" applyFont="1" applyFill="1" applyBorder="1" applyAlignment="1">
      <alignment horizontal="center" vertical="center" wrapText="1" shrinkToFit="1"/>
    </xf>
    <xf numFmtId="0" fontId="14" fillId="0" borderId="19" xfId="0" applyFont="1" applyBorder="1" applyAlignment="1">
      <alignment horizontal="center" vertical="center"/>
    </xf>
    <xf numFmtId="0" fontId="26" fillId="0" borderId="0" xfId="0" applyFont="1" applyAlignment="1">
      <alignment horizontal="center" vertical="center"/>
    </xf>
    <xf numFmtId="0" fontId="28" fillId="0" borderId="0" xfId="0" applyFont="1" applyAlignment="1">
      <alignment horizontal="left" vertical="center"/>
    </xf>
    <xf numFmtId="0" fontId="25" fillId="0" borderId="0" xfId="0" applyFont="1" applyAlignment="1">
      <alignment horizontal="center" vertical="top"/>
    </xf>
    <xf numFmtId="0" fontId="23" fillId="0" borderId="2" xfId="0" applyFont="1" applyBorder="1" applyAlignment="1">
      <alignment horizontal="center" vertical="center"/>
    </xf>
    <xf numFmtId="0" fontId="29" fillId="0" borderId="2" xfId="0" applyFont="1" applyBorder="1" applyAlignment="1">
      <alignment horizontal="center" vertical="center"/>
    </xf>
    <xf numFmtId="0" fontId="6" fillId="0" borderId="0" xfId="0" quotePrefix="1" applyFont="1" applyAlignment="1">
      <alignment horizontal="right" vertical="center"/>
    </xf>
    <xf numFmtId="0" fontId="6" fillId="0" borderId="0" xfId="0" quotePrefix="1" applyFont="1" applyAlignment="1">
      <alignment horizontal="left" vertical="center"/>
    </xf>
    <xf numFmtId="38" fontId="8" fillId="2" borderId="15" xfId="1" applyFont="1" applyFill="1" applyBorder="1" applyAlignment="1">
      <alignment horizontal="left" vertical="center" wrapText="1"/>
    </xf>
    <xf numFmtId="38" fontId="8" fillId="2" borderId="16" xfId="1" applyFont="1" applyFill="1" applyBorder="1" applyAlignment="1">
      <alignment horizontal="left" vertical="center" wrapText="1"/>
    </xf>
    <xf numFmtId="0" fontId="22" fillId="0" borderId="22" xfId="0" applyFont="1" applyBorder="1" applyAlignment="1">
      <alignment horizontal="center" vertical="center" wrapText="1"/>
    </xf>
    <xf numFmtId="0" fontId="22" fillId="0" borderId="2" xfId="0" applyFont="1" applyBorder="1" applyAlignment="1">
      <alignment horizontal="center" vertical="center" wrapText="1"/>
    </xf>
    <xf numFmtId="0" fontId="22" fillId="0" borderId="23" xfId="0" applyFont="1" applyBorder="1" applyAlignment="1">
      <alignment horizontal="center" vertical="center" wrapText="1"/>
    </xf>
    <xf numFmtId="0" fontId="22" fillId="0" borderId="14" xfId="0" applyFont="1" applyBorder="1" applyAlignment="1">
      <alignment horizontal="center" vertical="center" wrapText="1"/>
    </xf>
    <xf numFmtId="0" fontId="22" fillId="0" borderId="15" xfId="0" applyFont="1" applyBorder="1" applyAlignment="1">
      <alignment horizontal="center" vertical="center" wrapText="1"/>
    </xf>
    <xf numFmtId="0" fontId="22" fillId="0" borderId="16" xfId="0" applyFont="1" applyBorder="1" applyAlignment="1">
      <alignment horizontal="center" vertical="center" wrapText="1"/>
    </xf>
    <xf numFmtId="38" fontId="8" fillId="0" borderId="31" xfId="1" applyFont="1" applyFill="1" applyBorder="1" applyAlignment="1">
      <alignment horizontal="center" vertical="center" wrapText="1"/>
    </xf>
    <xf numFmtId="38" fontId="3" fillId="2" borderId="31" xfId="1" applyFont="1" applyFill="1" applyBorder="1" applyAlignment="1">
      <alignment horizontal="left" vertical="center" wrapText="1"/>
    </xf>
    <xf numFmtId="38" fontId="3" fillId="2" borderId="32" xfId="1" applyFont="1" applyFill="1" applyBorder="1" applyAlignment="1">
      <alignment horizontal="left" vertical="center" wrapText="1"/>
    </xf>
    <xf numFmtId="0" fontId="22" fillId="0" borderId="24"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0" xfId="0" applyFont="1" applyBorder="1" applyAlignment="1">
      <alignment horizontal="center" vertical="center" wrapText="1"/>
    </xf>
    <xf numFmtId="0" fontId="8" fillId="2" borderId="19" xfId="1" applyNumberFormat="1" applyFont="1" applyFill="1" applyBorder="1" applyAlignment="1">
      <alignment horizontal="center" vertical="center" wrapText="1"/>
    </xf>
    <xf numFmtId="0" fontId="8" fillId="2" borderId="20" xfId="1" applyNumberFormat="1" applyFont="1" applyFill="1" applyBorder="1" applyAlignment="1">
      <alignment horizontal="center" vertical="center" wrapText="1"/>
    </xf>
    <xf numFmtId="0" fontId="16" fillId="0" borderId="53" xfId="0" applyFont="1" applyBorder="1" applyAlignment="1">
      <alignment horizontal="center" vertical="center"/>
    </xf>
    <xf numFmtId="0" fontId="16" fillId="0" borderId="54" xfId="0" applyFont="1" applyBorder="1" applyAlignment="1">
      <alignment horizontal="center" vertical="center"/>
    </xf>
    <xf numFmtId="0" fontId="16" fillId="0" borderId="55" xfId="0" applyFont="1" applyBorder="1" applyAlignment="1">
      <alignment horizontal="center" vertical="center"/>
    </xf>
    <xf numFmtId="0" fontId="22" fillId="0" borderId="28"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17" xfId="0" applyFont="1" applyBorder="1" applyAlignment="1">
      <alignment horizontal="center" vertical="center" wrapText="1"/>
    </xf>
    <xf numFmtId="38" fontId="8" fillId="2" borderId="7" xfId="1" applyFont="1" applyFill="1" applyBorder="1" applyAlignment="1">
      <alignment horizontal="center" vertical="center" wrapText="1"/>
    </xf>
    <xf numFmtId="38" fontId="8" fillId="2" borderId="17" xfId="1" applyFont="1" applyFill="1" applyBorder="1" applyAlignment="1">
      <alignment horizontal="center" vertical="center" wrapText="1"/>
    </xf>
    <xf numFmtId="0" fontId="4" fillId="0" borderId="5"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8" xfId="0" applyFont="1" applyBorder="1" applyAlignment="1">
      <alignment horizontal="center" vertical="center" wrapText="1"/>
    </xf>
    <xf numFmtId="0" fontId="8" fillId="6" borderId="61" xfId="0" applyFont="1" applyFill="1" applyBorder="1" applyAlignment="1">
      <alignment horizontal="left" vertical="center" wrapText="1"/>
    </xf>
    <xf numFmtId="0" fontId="8" fillId="6" borderId="15" xfId="0" applyFont="1" applyFill="1" applyBorder="1" applyAlignment="1">
      <alignment horizontal="left" vertical="center" wrapText="1"/>
    </xf>
    <xf numFmtId="0" fontId="8" fillId="6" borderId="66" xfId="0" applyFont="1" applyFill="1" applyBorder="1" applyAlignment="1">
      <alignment horizontal="left" vertical="center" wrapText="1"/>
    </xf>
    <xf numFmtId="0" fontId="8" fillId="6" borderId="67" xfId="0" applyFont="1" applyFill="1" applyBorder="1" applyAlignment="1">
      <alignment horizontal="left" vertical="center" wrapText="1"/>
    </xf>
    <xf numFmtId="0" fontId="8" fillId="6" borderId="6" xfId="0" applyFont="1" applyFill="1" applyBorder="1" applyAlignment="1">
      <alignment horizontal="left" vertical="center" wrapText="1"/>
    </xf>
    <xf numFmtId="0" fontId="8" fillId="6" borderId="7" xfId="0" applyFont="1" applyFill="1" applyBorder="1" applyAlignment="1">
      <alignment horizontal="left" vertical="center" wrapText="1"/>
    </xf>
    <xf numFmtId="0" fontId="8" fillId="6" borderId="17" xfId="0" applyFont="1" applyFill="1" applyBorder="1" applyAlignment="1">
      <alignment horizontal="left" vertical="center" wrapText="1"/>
    </xf>
    <xf numFmtId="0" fontId="8" fillId="6" borderId="4" xfId="0" applyFont="1" applyFill="1" applyBorder="1" applyAlignment="1">
      <alignment horizontal="left" vertical="center" wrapText="1"/>
    </xf>
    <xf numFmtId="0" fontId="8" fillId="6" borderId="0" xfId="0" applyFont="1" applyFill="1" applyAlignment="1">
      <alignment horizontal="left" vertical="center" wrapText="1"/>
    </xf>
    <xf numFmtId="38" fontId="8" fillId="0" borderId="19" xfId="1" applyFont="1" applyFill="1" applyBorder="1" applyAlignment="1">
      <alignment horizontal="center" vertical="center" wrapText="1"/>
    </xf>
    <xf numFmtId="38" fontId="8" fillId="0" borderId="19" xfId="1" applyFont="1" applyFill="1" applyBorder="1" applyAlignment="1">
      <alignment horizontal="left" vertical="center" wrapText="1"/>
    </xf>
    <xf numFmtId="38" fontId="8" fillId="0" borderId="20" xfId="1" applyFont="1" applyFill="1" applyBorder="1" applyAlignment="1">
      <alignment horizontal="left" vertical="center" wrapText="1"/>
    </xf>
    <xf numFmtId="0" fontId="4" fillId="0" borderId="43" xfId="0" applyFont="1" applyBorder="1" applyAlignment="1">
      <alignment horizontal="center" vertical="center" wrapText="1"/>
    </xf>
    <xf numFmtId="38" fontId="8" fillId="2" borderId="24" xfId="1" applyFont="1" applyFill="1" applyBorder="1" applyAlignment="1">
      <alignment horizontal="center" vertical="center" wrapText="1"/>
    </xf>
    <xf numFmtId="38" fontId="8" fillId="2" borderId="19" xfId="1" applyFont="1" applyFill="1" applyBorder="1" applyAlignment="1">
      <alignment horizontal="center" vertical="center" wrapText="1"/>
    </xf>
    <xf numFmtId="38" fontId="8" fillId="2" borderId="20" xfId="1" applyFont="1" applyFill="1" applyBorder="1" applyAlignment="1">
      <alignment horizontal="center" vertical="center" wrapText="1"/>
    </xf>
    <xf numFmtId="38" fontId="17" fillId="2" borderId="54" xfId="1" applyFont="1" applyFill="1" applyBorder="1" applyAlignment="1">
      <alignment horizontal="center" vertical="center" wrapText="1"/>
    </xf>
    <xf numFmtId="0" fontId="17" fillId="0" borderId="53" xfId="0" applyFont="1" applyBorder="1" applyAlignment="1">
      <alignment horizontal="center" vertical="center" wrapText="1"/>
    </xf>
    <xf numFmtId="0" fontId="17" fillId="0" borderId="54" xfId="0" applyFont="1" applyBorder="1" applyAlignment="1">
      <alignment horizontal="center" vertical="center" wrapText="1"/>
    </xf>
    <xf numFmtId="0" fontId="17" fillId="0" borderId="55" xfId="0" applyFont="1" applyBorder="1" applyAlignment="1">
      <alignment horizontal="center" vertical="center" wrapText="1"/>
    </xf>
    <xf numFmtId="0" fontId="31" fillId="0" borderId="0" xfId="0" applyFont="1" applyAlignment="1">
      <alignment horizontal="left" vertical="center" wrapText="1" shrinkToFit="1"/>
    </xf>
    <xf numFmtId="0" fontId="20" fillId="6" borderId="79" xfId="0" applyFont="1" applyFill="1" applyBorder="1" applyAlignment="1">
      <alignment horizontal="center" vertical="center" wrapText="1"/>
    </xf>
    <xf numFmtId="0" fontId="20" fillId="6" borderId="2" xfId="0" applyFont="1" applyFill="1" applyBorder="1" applyAlignment="1">
      <alignment horizontal="center" vertical="center" wrapText="1"/>
    </xf>
    <xf numFmtId="0" fontId="20" fillId="6" borderId="3" xfId="0" applyFont="1" applyFill="1" applyBorder="1" applyAlignment="1">
      <alignment horizontal="center" vertical="center" wrapText="1"/>
    </xf>
    <xf numFmtId="0" fontId="20" fillId="6" borderId="44" xfId="0" applyFont="1" applyFill="1" applyBorder="1" applyAlignment="1">
      <alignment horizontal="center" vertical="center" wrapText="1"/>
    </xf>
    <xf numFmtId="0" fontId="20" fillId="6" borderId="15" xfId="0" applyFont="1" applyFill="1" applyBorder="1" applyAlignment="1">
      <alignment horizontal="center" vertical="center" wrapText="1"/>
    </xf>
    <xf numFmtId="0" fontId="20" fillId="6" borderId="34" xfId="0" applyFont="1" applyFill="1" applyBorder="1" applyAlignment="1">
      <alignment horizontal="center" vertical="center" wrapText="1"/>
    </xf>
    <xf numFmtId="38" fontId="17" fillId="6" borderId="54" xfId="1" applyFont="1" applyFill="1" applyBorder="1" applyAlignment="1">
      <alignment horizontal="center" vertical="center" wrapText="1"/>
    </xf>
    <xf numFmtId="0" fontId="4" fillId="0" borderId="47" xfId="0" applyFont="1" applyBorder="1" applyAlignment="1">
      <alignment horizontal="center" vertical="center" wrapText="1"/>
    </xf>
    <xf numFmtId="0" fontId="4" fillId="0" borderId="1"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8" fillId="6" borderId="95" xfId="0" applyFont="1" applyFill="1" applyBorder="1" applyAlignment="1">
      <alignment horizontal="left" vertical="center" wrapText="1"/>
    </xf>
    <xf numFmtId="0" fontId="8" fillId="6" borderId="72" xfId="0" applyFont="1" applyFill="1" applyBorder="1" applyAlignment="1">
      <alignment horizontal="left" vertical="center" wrapText="1"/>
    </xf>
    <xf numFmtId="0" fontId="8" fillId="6" borderId="71" xfId="0" applyFont="1" applyFill="1" applyBorder="1" applyAlignment="1">
      <alignment horizontal="left" vertical="center" wrapText="1"/>
    </xf>
    <xf numFmtId="0" fontId="10" fillId="3" borderId="4"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44" xfId="0" applyFont="1" applyFill="1" applyBorder="1" applyAlignment="1">
      <alignment horizontal="center" vertical="center"/>
    </xf>
    <xf numFmtId="0" fontId="10" fillId="3" borderId="16" xfId="0" applyFont="1" applyFill="1" applyBorder="1" applyAlignment="1">
      <alignment horizontal="center" vertical="center"/>
    </xf>
    <xf numFmtId="0" fontId="13" fillId="0" borderId="10" xfId="0" applyFont="1" applyBorder="1" applyAlignment="1">
      <alignment horizontal="left" vertical="top" wrapText="1"/>
    </xf>
    <xf numFmtId="0" fontId="9" fillId="2" borderId="19" xfId="1" applyNumberFormat="1" applyFont="1" applyFill="1" applyBorder="1" applyAlignment="1">
      <alignment horizontal="center" vertical="center" wrapText="1"/>
    </xf>
    <xf numFmtId="0" fontId="9" fillId="2" borderId="20" xfId="1" applyNumberFormat="1" applyFont="1" applyFill="1" applyBorder="1" applyAlignment="1">
      <alignment horizontal="center" vertical="center" wrapText="1"/>
    </xf>
    <xf numFmtId="0" fontId="20" fillId="2" borderId="79"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44" xfId="0" applyFont="1" applyFill="1" applyBorder="1" applyAlignment="1">
      <alignment horizontal="center" vertical="center" wrapText="1"/>
    </xf>
    <xf numFmtId="0" fontId="20" fillId="2" borderId="15" xfId="0" applyFont="1" applyFill="1" applyBorder="1" applyAlignment="1">
      <alignment horizontal="center" vertical="center" wrapText="1"/>
    </xf>
    <xf numFmtId="0" fontId="20" fillId="2" borderId="34" xfId="0" applyFont="1" applyFill="1" applyBorder="1" applyAlignment="1">
      <alignment horizontal="center" vertical="center" wrapText="1"/>
    </xf>
    <xf numFmtId="38" fontId="9" fillId="2" borderId="24" xfId="1" applyFont="1" applyFill="1" applyBorder="1" applyAlignment="1">
      <alignment horizontal="center" vertical="center" wrapText="1"/>
    </xf>
    <xf numFmtId="38" fontId="9" fillId="2" borderId="19" xfId="1" applyFont="1" applyFill="1" applyBorder="1" applyAlignment="1">
      <alignment horizontal="center" vertical="center" wrapText="1"/>
    </xf>
    <xf numFmtId="38" fontId="9" fillId="2" borderId="20" xfId="1" applyFont="1" applyFill="1" applyBorder="1" applyAlignment="1">
      <alignment horizontal="center" vertical="center" wrapText="1"/>
    </xf>
    <xf numFmtId="0" fontId="4" fillId="0" borderId="50"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1" xfId="0" applyFont="1" applyBorder="1" applyAlignment="1">
      <alignment horizontal="center" vertical="center" wrapText="1"/>
    </xf>
    <xf numFmtId="0" fontId="10" fillId="3" borderId="46" xfId="0" applyFont="1" applyFill="1" applyBorder="1" applyAlignment="1">
      <alignment horizontal="center" vertical="center"/>
    </xf>
    <xf numFmtId="0" fontId="10" fillId="3" borderId="51" xfId="0" applyFont="1" applyFill="1" applyBorder="1" applyAlignment="1">
      <alignment horizontal="center" vertical="center"/>
    </xf>
    <xf numFmtId="0" fontId="10" fillId="3" borderId="1" xfId="0" applyFont="1" applyFill="1" applyBorder="1" applyAlignment="1">
      <alignment horizontal="center" vertical="center"/>
    </xf>
    <xf numFmtId="0" fontId="10" fillId="3" borderId="45" xfId="0" applyFont="1" applyFill="1" applyBorder="1" applyAlignment="1">
      <alignment horizontal="center" vertical="center"/>
    </xf>
    <xf numFmtId="0" fontId="8" fillId="2" borderId="96" xfId="0" applyFont="1" applyFill="1" applyBorder="1" applyAlignment="1">
      <alignment horizontal="left" vertical="center" wrapText="1"/>
    </xf>
    <xf numFmtId="0" fontId="8" fillId="2" borderId="97" xfId="0" applyFont="1" applyFill="1" applyBorder="1" applyAlignment="1">
      <alignment horizontal="left" vertical="center" wrapText="1"/>
    </xf>
    <xf numFmtId="0" fontId="8" fillId="2" borderId="98" xfId="0" applyFont="1" applyFill="1" applyBorder="1" applyAlignment="1">
      <alignment horizontal="left" vertical="center" wrapText="1"/>
    </xf>
    <xf numFmtId="0" fontId="8" fillId="2" borderId="56" xfId="0" applyFont="1" applyFill="1" applyBorder="1" applyAlignment="1">
      <alignment horizontal="left" vertical="center" wrapText="1"/>
    </xf>
    <xf numFmtId="0" fontId="8" fillId="2" borderId="57" xfId="0" applyFont="1" applyFill="1" applyBorder="1" applyAlignment="1">
      <alignment horizontal="left" vertical="center" wrapText="1"/>
    </xf>
    <xf numFmtId="0" fontId="40" fillId="8" borderId="10" xfId="0" applyFont="1" applyFill="1" applyBorder="1" applyAlignment="1">
      <alignment horizontal="center" vertical="center" wrapText="1"/>
    </xf>
    <xf numFmtId="38" fontId="9" fillId="2" borderId="7" xfId="1" applyFont="1" applyFill="1" applyBorder="1" applyAlignment="1">
      <alignment horizontal="center" vertical="center" wrapText="1"/>
    </xf>
    <xf numFmtId="38" fontId="9" fillId="2" borderId="17" xfId="1" applyFont="1" applyFill="1" applyBorder="1" applyAlignment="1">
      <alignment horizontal="center" vertical="center" wrapText="1"/>
    </xf>
    <xf numFmtId="0" fontId="8" fillId="6" borderId="68" xfId="0" applyFont="1" applyFill="1" applyBorder="1" applyAlignment="1">
      <alignment horizontal="left" vertical="center" wrapText="1"/>
    </xf>
    <xf numFmtId="0" fontId="8" fillId="6" borderId="34" xfId="0" applyFont="1" applyFill="1" applyBorder="1" applyAlignment="1">
      <alignment horizontal="left" vertical="center" wrapText="1"/>
    </xf>
    <xf numFmtId="0" fontId="4" fillId="0" borderId="59" xfId="0" applyFont="1" applyBorder="1" applyAlignment="1">
      <alignment horizontal="center" vertical="center" wrapText="1"/>
    </xf>
    <xf numFmtId="0" fontId="4" fillId="0" borderId="56" xfId="0" applyFont="1" applyBorder="1" applyAlignment="1">
      <alignment horizontal="center" vertical="center"/>
    </xf>
    <xf numFmtId="0" fontId="8" fillId="6" borderId="5" xfId="0" applyFont="1" applyFill="1" applyBorder="1" applyAlignment="1">
      <alignment horizontal="left" vertical="center" wrapText="1"/>
    </xf>
    <xf numFmtId="0" fontId="8" fillId="6" borderId="8" xfId="0" applyFont="1" applyFill="1" applyBorder="1" applyAlignment="1">
      <alignment horizontal="left" vertical="center" wrapText="1"/>
    </xf>
    <xf numFmtId="0" fontId="4" fillId="0" borderId="56" xfId="0" applyFont="1" applyBorder="1" applyAlignment="1">
      <alignment horizontal="center" vertical="center" wrapText="1"/>
    </xf>
    <xf numFmtId="0" fontId="4" fillId="0" borderId="10" xfId="0" applyFont="1" applyBorder="1" applyAlignment="1">
      <alignment horizontal="left" vertical="center" wrapText="1"/>
    </xf>
    <xf numFmtId="0" fontId="4" fillId="0" borderId="0" xfId="0" applyFont="1" applyAlignment="1">
      <alignment horizontal="left" vertical="center" wrapText="1"/>
    </xf>
    <xf numFmtId="0" fontId="42" fillId="4" borderId="7" xfId="0" applyFont="1" applyFill="1" applyBorder="1" applyAlignment="1">
      <alignment horizontal="center"/>
    </xf>
    <xf numFmtId="0" fontId="41" fillId="4" borderId="19" xfId="0" applyFont="1" applyFill="1" applyBorder="1" applyAlignment="1">
      <alignment horizontal="center" vertical="center"/>
    </xf>
    <xf numFmtId="0" fontId="41" fillId="0" borderId="52" xfId="0" applyFont="1" applyBorder="1" applyAlignment="1">
      <alignment horizontal="center" vertical="center"/>
    </xf>
    <xf numFmtId="0" fontId="41" fillId="0" borderId="4" xfId="0" applyFont="1" applyBorder="1" applyAlignment="1">
      <alignment horizontal="center" vertical="center"/>
    </xf>
    <xf numFmtId="0" fontId="41" fillId="7" borderId="19" xfId="0" applyFont="1" applyFill="1" applyBorder="1" applyAlignment="1">
      <alignment horizontal="center" vertical="center"/>
    </xf>
    <xf numFmtId="0" fontId="43" fillId="0" borderId="10" xfId="0" applyFont="1" applyBorder="1" applyAlignment="1">
      <alignment horizontal="center" vertical="center"/>
    </xf>
    <xf numFmtId="0" fontId="44" fillId="0" borderId="0" xfId="0" applyFont="1" applyAlignment="1">
      <alignment horizontal="center" vertical="center"/>
    </xf>
    <xf numFmtId="0" fontId="44" fillId="0" borderId="44" xfId="0" applyFont="1" applyBorder="1" applyAlignment="1">
      <alignment horizontal="center" vertical="center"/>
    </xf>
    <xf numFmtId="38" fontId="8" fillId="0" borderId="99" xfId="1" applyFont="1" applyFill="1" applyBorder="1" applyAlignment="1">
      <alignment horizontal="center" vertical="center" wrapText="1"/>
    </xf>
    <xf numFmtId="0" fontId="45" fillId="0" borderId="0" xfId="0" applyFont="1" applyAlignment="1">
      <alignment horizontal="center" vertical="center" wrapText="1"/>
    </xf>
    <xf numFmtId="0" fontId="32" fillId="0" borderId="0" xfId="0" applyFont="1" applyAlignment="1">
      <alignment horizontal="center" vertical="center"/>
    </xf>
  </cellXfs>
  <cellStyles count="3">
    <cellStyle name="桁区切り" xfId="1" builtinId="6"/>
    <cellStyle name="標準" xfId="0" builtinId="0"/>
    <cellStyle name="標準 3" xfId="2" xr:uid="{FFAFA8E2-82A7-4F40-856D-8E8FD6D774A4}"/>
  </cellStyles>
  <dxfs count="6">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
      <font>
        <color rgb="FFFF0000"/>
      </font>
      <fill>
        <patternFill>
          <bgColor rgb="FFFFFF00"/>
        </patternFill>
      </fill>
    </dxf>
  </dxfs>
  <tableStyles count="0" defaultTableStyle="TableStyleMedium2" defaultPivotStyle="PivotStyleLight16"/>
  <colors>
    <mruColors>
      <color rgb="FF969696"/>
      <color rgb="FFA1A1A1"/>
      <color rgb="FFFFFF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19</xdr:col>
      <xdr:colOff>0</xdr:colOff>
      <xdr:row>1</xdr:row>
      <xdr:rowOff>0</xdr:rowOff>
    </xdr:from>
    <xdr:ext cx="7021471" cy="4195482"/>
    <xdr:sp macro="" textlink="">
      <xdr:nvSpPr>
        <xdr:cNvPr id="2" name="テキスト ボックス 1">
          <a:extLst>
            <a:ext uri="{FF2B5EF4-FFF2-40B4-BE49-F238E27FC236}">
              <a16:creationId xmlns:a16="http://schemas.microsoft.com/office/drawing/2014/main" id="{D8194708-917F-42ED-8B8E-4A4542BAF56B}"/>
            </a:ext>
          </a:extLst>
        </xdr:cNvPr>
        <xdr:cNvSpPr txBox="1"/>
      </xdr:nvSpPr>
      <xdr:spPr>
        <a:xfrm>
          <a:off x="6813176" y="277906"/>
          <a:ext cx="7021471" cy="4195482"/>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18</xdr:col>
      <xdr:colOff>8965</xdr:colOff>
      <xdr:row>23</xdr:row>
      <xdr:rowOff>35860</xdr:rowOff>
    </xdr:from>
    <xdr:to>
      <xdr:col>19</xdr:col>
      <xdr:colOff>44824</xdr:colOff>
      <xdr:row>30</xdr:row>
      <xdr:rowOff>322730</xdr:rowOff>
    </xdr:to>
    <xdr:sp macro="" textlink="">
      <xdr:nvSpPr>
        <xdr:cNvPr id="4" name="右大かっこ 3">
          <a:extLst>
            <a:ext uri="{FF2B5EF4-FFF2-40B4-BE49-F238E27FC236}">
              <a16:creationId xmlns:a16="http://schemas.microsoft.com/office/drawing/2014/main" id="{66D9CA39-6884-4DC3-8823-E09BC0DBEBAB}"/>
            </a:ext>
          </a:extLst>
        </xdr:cNvPr>
        <xdr:cNvSpPr/>
      </xdr:nvSpPr>
      <xdr:spPr>
        <a:xfrm>
          <a:off x="6463553" y="6875931"/>
          <a:ext cx="394447" cy="2940423"/>
        </a:xfrm>
        <a:prstGeom prst="rightBracket">
          <a:avLst/>
        </a:prstGeom>
        <a:ln w="28575">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0</xdr:colOff>
      <xdr:row>0</xdr:row>
      <xdr:rowOff>0</xdr:rowOff>
    </xdr:from>
    <xdr:ext cx="7021471" cy="4338918"/>
    <xdr:sp macro="" textlink="">
      <xdr:nvSpPr>
        <xdr:cNvPr id="2" name="テキスト ボックス 1">
          <a:extLst>
            <a:ext uri="{FF2B5EF4-FFF2-40B4-BE49-F238E27FC236}">
              <a16:creationId xmlns:a16="http://schemas.microsoft.com/office/drawing/2014/main" id="{0C71D9B0-95A6-4908-97FD-6DC12D376698}"/>
            </a:ext>
          </a:extLst>
        </xdr:cNvPr>
        <xdr:cNvSpPr txBox="1"/>
      </xdr:nvSpPr>
      <xdr:spPr>
        <a:xfrm>
          <a:off x="6804660" y="0"/>
          <a:ext cx="7021471" cy="4338918"/>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2000" b="1">
              <a:solidFill>
                <a:sysClr val="windowText" lastClr="000000"/>
              </a:solidFill>
            </a:rPr>
            <a:t>色がついているセルは入力が必須です。</a:t>
          </a:r>
          <a:endParaRPr kumimoji="1" lang="en-US" altLang="ja-JP" sz="2000" b="1">
            <a:solidFill>
              <a:sysClr val="windowText" lastClr="000000"/>
            </a:solidFill>
          </a:endParaRPr>
        </a:p>
        <a:p>
          <a:pPr algn="ctr"/>
          <a:r>
            <a:rPr kumimoji="1" lang="ja-JP" altLang="en-US" sz="2000" b="1">
              <a:solidFill>
                <a:sysClr val="windowText" lastClr="000000"/>
              </a:solidFill>
            </a:rPr>
            <a:t>入力箇所は事前にご確認ください。</a:t>
          </a:r>
          <a:endParaRPr kumimoji="1" lang="en-US" altLang="ja-JP" sz="2000" b="1">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黄色</a:t>
          </a:r>
          <a:r>
            <a:rPr kumimoji="1" lang="en-US" altLang="ja-JP" sz="1600" b="0">
              <a:solidFill>
                <a:sysClr val="windowText" lastClr="000000"/>
              </a:solidFill>
            </a:rPr>
            <a:t>】</a:t>
          </a:r>
          <a:r>
            <a:rPr kumimoji="1" lang="ja-JP" altLang="en-US" sz="1600" b="0">
              <a:solidFill>
                <a:sysClr val="windowText" lastClr="000000"/>
              </a:solidFill>
            </a:rPr>
            <a:t>・・直接、数値や文字を入力してください。</a:t>
          </a:r>
          <a:endParaRPr kumimoji="1" lang="en-US" altLang="ja-JP" sz="1600" b="0">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緑色</a:t>
          </a:r>
          <a:r>
            <a:rPr kumimoji="1" lang="en-US" altLang="ja-JP" sz="1600" b="0">
              <a:solidFill>
                <a:sysClr val="windowText" lastClr="000000"/>
              </a:solidFill>
            </a:rPr>
            <a:t>】</a:t>
          </a:r>
          <a:r>
            <a:rPr kumimoji="1" lang="ja-JP" altLang="en-US" sz="1600" b="0">
              <a:solidFill>
                <a:sysClr val="windowText" lastClr="000000"/>
              </a:solidFill>
            </a:rPr>
            <a:t>・・セルのリストからお選びいただくか入力してください。</a:t>
          </a:r>
          <a:endParaRPr kumimoji="1" lang="en-US" altLang="ja-JP" sz="1600" b="0">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赤色</a:t>
          </a:r>
          <a:r>
            <a:rPr kumimoji="1" lang="en-US" altLang="ja-JP" sz="1600" b="0">
              <a:solidFill>
                <a:sysClr val="windowText" lastClr="000000"/>
              </a:solidFill>
            </a:rPr>
            <a:t>】</a:t>
          </a:r>
          <a:r>
            <a:rPr kumimoji="1" lang="ja-JP" altLang="en-US" sz="1600" b="0">
              <a:solidFill>
                <a:sysClr val="windowText" lastClr="000000"/>
              </a:solidFill>
            </a:rPr>
            <a:t>・・どちらかに☑をつけてください。</a:t>
          </a:r>
          <a:endParaRPr kumimoji="1" lang="en-US" altLang="ja-JP" sz="1600" b="0">
            <a:solidFill>
              <a:sysClr val="windowText" lastClr="000000"/>
            </a:solidFill>
          </a:endParaRPr>
        </a:p>
        <a:p>
          <a:pPr algn="l"/>
          <a:r>
            <a:rPr kumimoji="1" lang="ja-JP" altLang="en-US" sz="1600" b="0">
              <a:solidFill>
                <a:sysClr val="windowText" lastClr="000000"/>
              </a:solidFill>
            </a:rPr>
            <a:t>　　　　　　両方選ぶとエラーになりますのでご注意ください。</a:t>
          </a:r>
          <a:endParaRPr kumimoji="1" lang="en-US" altLang="ja-JP" sz="1600" b="0">
            <a:solidFill>
              <a:sysClr val="windowText" lastClr="000000"/>
            </a:solidFill>
          </a:endParaRPr>
        </a:p>
        <a:p>
          <a:pPr algn="l"/>
          <a:r>
            <a:rPr kumimoji="1" lang="en-US" altLang="ja-JP" sz="1600" b="0">
              <a:solidFill>
                <a:sysClr val="windowText" lastClr="000000"/>
              </a:solidFill>
            </a:rPr>
            <a:t>【</a:t>
          </a:r>
          <a:r>
            <a:rPr kumimoji="1" lang="ja-JP" altLang="en-US" sz="1600" b="0">
              <a:solidFill>
                <a:sysClr val="windowText" lastClr="000000"/>
              </a:solidFill>
            </a:rPr>
            <a:t>水色</a:t>
          </a:r>
          <a:r>
            <a:rPr kumimoji="1" lang="en-US" altLang="ja-JP" sz="1600" b="0">
              <a:solidFill>
                <a:sysClr val="windowText" lastClr="000000"/>
              </a:solidFill>
            </a:rPr>
            <a:t>】</a:t>
          </a:r>
          <a:r>
            <a:rPr kumimoji="1" lang="ja-JP" altLang="en-US" sz="1600" b="0">
              <a:solidFill>
                <a:sysClr val="windowText" lastClr="000000"/>
              </a:solidFill>
            </a:rPr>
            <a:t>・・印刷後、押印してください。</a:t>
          </a:r>
          <a:endParaRPr kumimoji="1" lang="en-US" altLang="ja-JP" sz="1600" b="0">
            <a:solidFill>
              <a:sysClr val="windowText" lastClr="000000"/>
            </a:solidFill>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19</xdr:col>
      <xdr:colOff>0</xdr:colOff>
      <xdr:row>0</xdr:row>
      <xdr:rowOff>0</xdr:rowOff>
    </xdr:from>
    <xdr:ext cx="7021471" cy="4195482"/>
    <xdr:sp macro="" textlink="">
      <xdr:nvSpPr>
        <xdr:cNvPr id="2" name="テキスト ボックス 1">
          <a:extLst>
            <a:ext uri="{FF2B5EF4-FFF2-40B4-BE49-F238E27FC236}">
              <a16:creationId xmlns:a16="http://schemas.microsoft.com/office/drawing/2014/main" id="{803E2BBF-A9B8-43EC-ACFA-8B1944595B3A}"/>
            </a:ext>
          </a:extLst>
        </xdr:cNvPr>
        <xdr:cNvSpPr txBox="1"/>
      </xdr:nvSpPr>
      <xdr:spPr>
        <a:xfrm>
          <a:off x="6804660" y="0"/>
          <a:ext cx="7021471" cy="4195482"/>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6</xdr:col>
      <xdr:colOff>259975</xdr:colOff>
      <xdr:row>1</xdr:row>
      <xdr:rowOff>80635</xdr:rowOff>
    </xdr:from>
    <xdr:ext cx="8462683" cy="2905924"/>
    <xdr:sp macro="" textlink="">
      <xdr:nvSpPr>
        <xdr:cNvPr id="2" name="テキスト ボックス 1">
          <a:extLst>
            <a:ext uri="{FF2B5EF4-FFF2-40B4-BE49-F238E27FC236}">
              <a16:creationId xmlns:a16="http://schemas.microsoft.com/office/drawing/2014/main" id="{CA65BE13-EC39-4C58-A3B4-360950D00050}"/>
            </a:ext>
          </a:extLst>
        </xdr:cNvPr>
        <xdr:cNvSpPr txBox="1"/>
      </xdr:nvSpPr>
      <xdr:spPr>
        <a:xfrm>
          <a:off x="7270375" y="466117"/>
          <a:ext cx="8462683" cy="2905924"/>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b="1">
              <a:solidFill>
                <a:schemeClr val="dk1"/>
              </a:solidFill>
            </a:rPr>
            <a:t>＜ご注意ください＞</a:t>
          </a:r>
          <a:endParaRPr kumimoji="1" lang="en-US" altLang="ja-JP" sz="2000" b="1">
            <a:solidFill>
              <a:schemeClr val="dk1"/>
            </a:solidFill>
          </a:endParaRPr>
        </a:p>
        <a:p>
          <a:pPr algn="l"/>
          <a:r>
            <a:rPr kumimoji="1" lang="ja-JP" altLang="en-US" sz="2000" b="1">
              <a:solidFill>
                <a:schemeClr val="dk1"/>
              </a:solidFill>
            </a:rPr>
            <a:t>○参加者とは</a:t>
          </a:r>
          <a:endParaRPr kumimoji="1" lang="en-US" altLang="ja-JP" sz="2000" b="1">
            <a:solidFill>
              <a:schemeClr val="dk1"/>
            </a:solidFill>
          </a:endParaRPr>
        </a:p>
        <a:p>
          <a:pPr algn="l"/>
          <a:r>
            <a:rPr kumimoji="1" lang="ja-JP" altLang="en-US" sz="1600" b="1">
              <a:solidFill>
                <a:schemeClr val="dk1"/>
              </a:solidFill>
            </a:rPr>
            <a:t>　</a:t>
          </a:r>
          <a:r>
            <a:rPr kumimoji="1" lang="ja-JP" altLang="en-US" sz="1600" b="0">
              <a:solidFill>
                <a:schemeClr val="dk1"/>
              </a:solidFill>
            </a:rPr>
            <a:t>名簿に記載いただく参加者とは</a:t>
          </a:r>
          <a:r>
            <a:rPr kumimoji="1" lang="ja-JP" altLang="en-US" sz="1500" b="0">
              <a:solidFill>
                <a:schemeClr val="dk1"/>
              </a:solidFill>
            </a:rPr>
            <a:t>申請団体に所属・在籍をしている</a:t>
          </a:r>
          <a:r>
            <a:rPr kumimoji="1" lang="ja-JP" altLang="en-US" sz="1500" b="1">
              <a:solidFill>
                <a:schemeClr val="dk1"/>
              </a:solidFill>
            </a:rPr>
            <a:t>「競技実施者」</a:t>
          </a:r>
          <a:r>
            <a:rPr kumimoji="1" lang="ja-JP" altLang="en-US" sz="1500" b="0">
              <a:solidFill>
                <a:schemeClr val="dk1"/>
              </a:solidFill>
            </a:rPr>
            <a:t>、</a:t>
          </a:r>
          <a:r>
            <a:rPr kumimoji="1" lang="ja-JP" altLang="en-US" sz="1500" b="1">
              <a:solidFill>
                <a:schemeClr val="dk1"/>
              </a:solidFill>
            </a:rPr>
            <a:t>「指導者</a:t>
          </a:r>
          <a:endParaRPr kumimoji="1" lang="en-US" altLang="ja-JP" sz="1500" b="1">
            <a:solidFill>
              <a:schemeClr val="dk1"/>
            </a:solidFill>
          </a:endParaRPr>
        </a:p>
        <a:p>
          <a:pPr algn="l"/>
          <a:r>
            <a:rPr kumimoji="1" lang="ja-JP" altLang="en-US" sz="1500" b="1">
              <a:solidFill>
                <a:schemeClr val="dk1"/>
              </a:solidFill>
            </a:rPr>
            <a:t>　</a:t>
          </a:r>
          <a:r>
            <a:rPr kumimoji="1" lang="en-US" altLang="ja-JP" sz="1500" b="1">
              <a:solidFill>
                <a:schemeClr val="dk1"/>
              </a:solidFill>
            </a:rPr>
            <a:t>(</a:t>
          </a:r>
          <a:r>
            <a:rPr kumimoji="1" lang="ja-JP" altLang="en-US" sz="1500" b="1">
              <a:solidFill>
                <a:schemeClr val="dk1"/>
              </a:solidFill>
            </a:rPr>
            <a:t>部長・監督・コーチ・マネージャー等スポーツ実施者の練習及び健康管理に携わる者</a:t>
          </a:r>
          <a:r>
            <a:rPr kumimoji="1" lang="en-US" altLang="ja-JP" sz="1500" b="1">
              <a:solidFill>
                <a:schemeClr val="dk1"/>
              </a:solidFill>
            </a:rPr>
            <a:t>)</a:t>
          </a:r>
          <a:r>
            <a:rPr kumimoji="1" lang="ja-JP" altLang="en-US" sz="1500" b="1">
              <a:solidFill>
                <a:schemeClr val="dk1"/>
              </a:solidFill>
            </a:rPr>
            <a:t>」</a:t>
          </a:r>
          <a:r>
            <a:rPr kumimoji="1" lang="ja-JP" altLang="en-US" sz="1500" b="0">
              <a:solidFill>
                <a:schemeClr val="dk1"/>
              </a:solidFill>
            </a:rPr>
            <a:t>、</a:t>
          </a:r>
          <a:endParaRPr kumimoji="1" lang="en-US" altLang="ja-JP" sz="1500" b="0">
            <a:solidFill>
              <a:schemeClr val="dk1"/>
            </a:solidFill>
          </a:endParaRPr>
        </a:p>
        <a:p>
          <a:pPr algn="l"/>
          <a:r>
            <a:rPr kumimoji="1" lang="ja-JP" altLang="en-US" sz="1500" b="0">
              <a:solidFill>
                <a:schemeClr val="dk1"/>
              </a:solidFill>
            </a:rPr>
            <a:t>　</a:t>
          </a:r>
          <a:r>
            <a:rPr kumimoji="1" lang="ja-JP" altLang="en-US" sz="1500" b="1">
              <a:solidFill>
                <a:schemeClr val="dk1"/>
              </a:solidFill>
            </a:rPr>
            <a:t>「その他団体構成員</a:t>
          </a:r>
          <a:r>
            <a:rPr kumimoji="1" lang="en-US" altLang="ja-JP" sz="1500" b="1">
              <a:solidFill>
                <a:schemeClr val="dk1"/>
              </a:solidFill>
            </a:rPr>
            <a:t>(</a:t>
          </a:r>
          <a:r>
            <a:rPr kumimoji="1" lang="ja-JP" altLang="en-US" sz="1500" b="1">
              <a:solidFill>
                <a:schemeClr val="dk1"/>
              </a:solidFill>
            </a:rPr>
            <a:t>申請団体内で役職・役割が確認できる者</a:t>
          </a:r>
          <a:r>
            <a:rPr kumimoji="1" lang="en-US" altLang="ja-JP" sz="1500" b="1">
              <a:solidFill>
                <a:schemeClr val="dk1"/>
              </a:solidFill>
            </a:rPr>
            <a:t>)</a:t>
          </a:r>
          <a:r>
            <a:rPr kumimoji="1" lang="ja-JP" altLang="en-US" sz="1500" b="1">
              <a:solidFill>
                <a:schemeClr val="dk1"/>
              </a:solidFill>
            </a:rPr>
            <a:t>」</a:t>
          </a:r>
          <a:r>
            <a:rPr kumimoji="1" lang="ja-JP" altLang="en-US" sz="1500" b="0">
              <a:solidFill>
                <a:schemeClr val="dk1"/>
              </a:solidFill>
            </a:rPr>
            <a:t>としています。</a:t>
          </a:r>
          <a:endParaRPr kumimoji="1" lang="en-US" altLang="ja-JP" sz="1500" b="0">
            <a:solidFill>
              <a:schemeClr val="dk1"/>
            </a:solidFill>
          </a:endParaRPr>
        </a:p>
        <a:p>
          <a:pPr algn="l"/>
          <a:r>
            <a:rPr kumimoji="1" lang="ja-JP" altLang="en-US" sz="1500" b="0">
              <a:solidFill>
                <a:schemeClr val="dk1"/>
              </a:solidFill>
            </a:rPr>
            <a:t>　</a:t>
          </a:r>
          <a:r>
            <a:rPr kumimoji="1" lang="ja-JP" altLang="en-US" sz="1500" b="1">
              <a:solidFill>
                <a:schemeClr val="dk1"/>
              </a:solidFill>
            </a:rPr>
            <a:t>「借上げバスの運転手」</a:t>
          </a:r>
          <a:r>
            <a:rPr kumimoji="1" lang="ja-JP" altLang="en-US" sz="1500" b="0">
              <a:solidFill>
                <a:schemeClr val="dk1"/>
              </a:solidFill>
            </a:rPr>
            <a:t>や</a:t>
          </a:r>
          <a:r>
            <a:rPr kumimoji="1" lang="ja-JP" altLang="en-US" sz="1500" b="1">
              <a:solidFill>
                <a:schemeClr val="dk1"/>
              </a:solidFill>
            </a:rPr>
            <a:t>「付き添いの保護者」</a:t>
          </a:r>
          <a:r>
            <a:rPr kumimoji="1" lang="ja-JP" altLang="en-US" sz="1500" b="0">
              <a:solidFill>
                <a:schemeClr val="dk1"/>
              </a:solidFill>
            </a:rPr>
            <a:t>等は</a:t>
          </a:r>
          <a:r>
            <a:rPr kumimoji="1" lang="ja-JP" altLang="en-US" sz="1500" b="1">
              <a:solidFill>
                <a:srgbClr val="FF0000"/>
              </a:solidFill>
            </a:rPr>
            <a:t>参加者の対象外</a:t>
          </a:r>
          <a:r>
            <a:rPr kumimoji="1" lang="ja-JP" altLang="en-US" sz="1500" b="0">
              <a:solidFill>
                <a:schemeClr val="dk1"/>
              </a:solidFill>
            </a:rPr>
            <a:t>です。</a:t>
          </a:r>
          <a:endParaRPr kumimoji="1" lang="en-US" altLang="ja-JP" sz="1500" b="0">
            <a:solidFill>
              <a:schemeClr val="dk1"/>
            </a:solidFill>
          </a:endParaRPr>
        </a:p>
        <a:p>
          <a:pPr algn="l"/>
          <a:r>
            <a:rPr kumimoji="1" lang="ja-JP" altLang="en-US" sz="1500" b="0">
              <a:solidFill>
                <a:schemeClr val="dk1"/>
              </a:solidFill>
            </a:rPr>
            <a:t>　そのため、様式第６号の宿泊証明書に記載の延べ宿泊数に対象外の方が含まれている場合は、</a:t>
          </a:r>
          <a:endParaRPr kumimoji="1" lang="en-US" altLang="ja-JP" sz="1500" b="0">
            <a:solidFill>
              <a:schemeClr val="dk1"/>
            </a:solidFill>
          </a:endParaRPr>
        </a:p>
        <a:p>
          <a:pPr algn="l"/>
          <a:r>
            <a:rPr kumimoji="1" lang="ja-JP" altLang="en-US" sz="1500" b="0">
              <a:solidFill>
                <a:schemeClr val="dk1"/>
              </a:solidFill>
            </a:rPr>
            <a:t>　対象外の方の延べ宿泊数を差し引いた延べ宿泊数を実績報告書にご記載ください。</a:t>
          </a:r>
          <a:endParaRPr kumimoji="1" lang="en-US" altLang="ja-JP" sz="1500" b="0">
            <a:solidFill>
              <a:srgbClr val="FF0000"/>
            </a:solidFill>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18</xdr:col>
      <xdr:colOff>17929</xdr:colOff>
      <xdr:row>20</xdr:row>
      <xdr:rowOff>377862</xdr:rowOff>
    </xdr:from>
    <xdr:to>
      <xdr:col>19</xdr:col>
      <xdr:colOff>53788</xdr:colOff>
      <xdr:row>26</xdr:row>
      <xdr:rowOff>376517</xdr:rowOff>
    </xdr:to>
    <xdr:sp macro="" textlink="">
      <xdr:nvSpPr>
        <xdr:cNvPr id="4" name="右大かっこ 3">
          <a:extLst>
            <a:ext uri="{FF2B5EF4-FFF2-40B4-BE49-F238E27FC236}">
              <a16:creationId xmlns:a16="http://schemas.microsoft.com/office/drawing/2014/main" id="{F3C0B1D6-5CEA-4EBB-8A31-F297DA28A2C5}"/>
            </a:ext>
          </a:extLst>
        </xdr:cNvPr>
        <xdr:cNvSpPr/>
      </xdr:nvSpPr>
      <xdr:spPr>
        <a:xfrm>
          <a:off x="6472517" y="6339391"/>
          <a:ext cx="394447" cy="2311550"/>
        </a:xfrm>
        <a:prstGeom prst="rightBracket">
          <a:avLst/>
        </a:prstGeom>
        <a:ln w="28575">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19</xdr:col>
      <xdr:colOff>0</xdr:colOff>
      <xdr:row>1</xdr:row>
      <xdr:rowOff>0</xdr:rowOff>
    </xdr:from>
    <xdr:ext cx="6454588" cy="3354060"/>
    <xdr:sp macro="" textlink="">
      <xdr:nvSpPr>
        <xdr:cNvPr id="2" name="テキスト ボックス 1">
          <a:extLst>
            <a:ext uri="{FF2B5EF4-FFF2-40B4-BE49-F238E27FC236}">
              <a16:creationId xmlns:a16="http://schemas.microsoft.com/office/drawing/2014/main" id="{4FCAEB3B-91C3-4AE6-8010-4BCCFD4D13CC}"/>
            </a:ext>
          </a:extLst>
        </xdr:cNvPr>
        <xdr:cNvSpPr txBox="1"/>
      </xdr:nvSpPr>
      <xdr:spPr>
        <a:xfrm>
          <a:off x="6813176" y="277906"/>
          <a:ext cx="6454588" cy="3354060"/>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18</xdr:col>
      <xdr:colOff>17929</xdr:colOff>
      <xdr:row>43</xdr:row>
      <xdr:rowOff>377862</xdr:rowOff>
    </xdr:from>
    <xdr:to>
      <xdr:col>19</xdr:col>
      <xdr:colOff>53788</xdr:colOff>
      <xdr:row>49</xdr:row>
      <xdr:rowOff>376517</xdr:rowOff>
    </xdr:to>
    <xdr:sp macro="" textlink="">
      <xdr:nvSpPr>
        <xdr:cNvPr id="4" name="右大かっこ 3">
          <a:extLst>
            <a:ext uri="{FF2B5EF4-FFF2-40B4-BE49-F238E27FC236}">
              <a16:creationId xmlns:a16="http://schemas.microsoft.com/office/drawing/2014/main" id="{A71BAC51-9E64-4415-8353-7AD09CCFABB1}"/>
            </a:ext>
          </a:extLst>
        </xdr:cNvPr>
        <xdr:cNvSpPr/>
      </xdr:nvSpPr>
      <xdr:spPr>
        <a:xfrm>
          <a:off x="6464449" y="6283362"/>
          <a:ext cx="393999" cy="2284655"/>
        </a:xfrm>
        <a:prstGeom prst="rightBracket">
          <a:avLst/>
        </a:prstGeom>
        <a:ln w="28575">
          <a:solidFill>
            <a:srgbClr val="FF0000"/>
          </a:solidFill>
        </a:ln>
      </xdr:spPr>
      <xdr:style>
        <a:lnRef idx="2">
          <a:schemeClr val="accent1"/>
        </a:lnRef>
        <a:fillRef idx="0">
          <a:schemeClr val="accent1"/>
        </a:fillRef>
        <a:effectRef idx="1">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28</xdr:col>
      <xdr:colOff>313763</xdr:colOff>
      <xdr:row>1</xdr:row>
      <xdr:rowOff>0</xdr:rowOff>
    </xdr:from>
    <xdr:ext cx="6454588" cy="3354060"/>
    <xdr:sp macro="" textlink="">
      <xdr:nvSpPr>
        <xdr:cNvPr id="2" name="テキスト ボックス 1">
          <a:extLst>
            <a:ext uri="{FF2B5EF4-FFF2-40B4-BE49-F238E27FC236}">
              <a16:creationId xmlns:a16="http://schemas.microsoft.com/office/drawing/2014/main" id="{E238D4ED-9BDC-45E8-9251-07EE67D45B68}"/>
            </a:ext>
          </a:extLst>
        </xdr:cNvPr>
        <xdr:cNvSpPr txBox="1"/>
      </xdr:nvSpPr>
      <xdr:spPr>
        <a:xfrm>
          <a:off x="10354234" y="385482"/>
          <a:ext cx="6454588" cy="3354060"/>
        </a:xfrm>
        <a:prstGeom prst="rect">
          <a:avLst/>
        </a:prstGeom>
        <a:solidFill>
          <a:srgbClr val="A1A1A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2000" b="1"/>
            <a:t>色がついているセル</a:t>
          </a:r>
          <a:r>
            <a:rPr kumimoji="1" lang="en-US" altLang="ja-JP" sz="2000" b="1"/>
            <a:t>(</a:t>
          </a:r>
          <a:r>
            <a:rPr kumimoji="1" lang="ja-JP" altLang="ja-JP" sz="2000" b="1">
              <a:solidFill>
                <a:schemeClr val="dk1"/>
              </a:solidFill>
              <a:effectLst/>
              <a:latin typeface="+mn-lt"/>
              <a:ea typeface="+mn-ea"/>
              <a:cs typeface="+mn-cs"/>
            </a:rPr>
            <a:t>灰色以外</a:t>
          </a:r>
          <a:r>
            <a:rPr kumimoji="1" lang="en-US" altLang="ja-JP" sz="2000" b="1"/>
            <a:t>)</a:t>
          </a:r>
          <a:r>
            <a:rPr kumimoji="1" lang="ja-JP" altLang="en-US" sz="2000" b="1"/>
            <a:t>は入力が必須です。</a:t>
          </a:r>
          <a:endParaRPr kumimoji="1" lang="en-US" altLang="ja-JP" sz="2000" b="1"/>
        </a:p>
        <a:p>
          <a:pPr algn="ctr"/>
          <a:r>
            <a:rPr kumimoji="1" lang="ja-JP" altLang="en-US" sz="2000" b="1"/>
            <a:t>入力箇所は事前にご確認ください。</a:t>
          </a:r>
          <a:endParaRPr kumimoji="1" lang="en-US" altLang="ja-JP" sz="2000" b="1"/>
        </a:p>
        <a:p>
          <a:pPr algn="l"/>
          <a:r>
            <a:rPr kumimoji="1" lang="en-US" altLang="ja-JP" sz="1600"/>
            <a:t>【</a:t>
          </a:r>
          <a:r>
            <a:rPr kumimoji="1" lang="ja-JP" altLang="en-US" sz="1600"/>
            <a:t>黄色</a:t>
          </a:r>
          <a:r>
            <a:rPr kumimoji="1" lang="en-US" altLang="ja-JP" sz="1600"/>
            <a:t>】</a:t>
          </a:r>
          <a:r>
            <a:rPr kumimoji="1" lang="ja-JP" altLang="en-US" sz="1600"/>
            <a:t>・・直接、数値や文字を入力してください。</a:t>
          </a:r>
          <a:endParaRPr kumimoji="1" lang="en-US" altLang="ja-JP" sz="1600"/>
        </a:p>
        <a:p>
          <a:pPr algn="l"/>
          <a:r>
            <a:rPr kumimoji="1" lang="en-US" altLang="ja-JP" sz="1600"/>
            <a:t>【</a:t>
          </a:r>
          <a:r>
            <a:rPr kumimoji="1" lang="ja-JP" altLang="en-US" sz="1600"/>
            <a:t>緑色</a:t>
          </a:r>
          <a:r>
            <a:rPr kumimoji="1" lang="en-US" altLang="ja-JP" sz="1600"/>
            <a:t>】</a:t>
          </a:r>
          <a:r>
            <a:rPr kumimoji="1" lang="ja-JP" altLang="en-US" sz="1600"/>
            <a:t>・・セルのリストからお選びいただくか入力してください。</a:t>
          </a:r>
          <a:endParaRPr kumimoji="1" lang="en-US" altLang="ja-JP" sz="1600"/>
        </a:p>
        <a:p>
          <a:pPr algn="l"/>
          <a:r>
            <a:rPr kumimoji="1" lang="en-US" altLang="ja-JP" sz="1600"/>
            <a:t>【</a:t>
          </a:r>
          <a:r>
            <a:rPr kumimoji="1" lang="ja-JP" altLang="en-US" sz="1600"/>
            <a:t>赤色</a:t>
          </a:r>
          <a:r>
            <a:rPr kumimoji="1" lang="en-US" altLang="ja-JP" sz="1600"/>
            <a:t>】</a:t>
          </a:r>
          <a:r>
            <a:rPr kumimoji="1" lang="ja-JP" altLang="en-US" sz="1600"/>
            <a:t>・・どちらかに☑をつけてください。</a:t>
          </a:r>
          <a:endParaRPr kumimoji="1" lang="en-US" altLang="ja-JP" sz="1600"/>
        </a:p>
        <a:p>
          <a:pPr algn="l"/>
          <a:r>
            <a:rPr kumimoji="1" lang="ja-JP" altLang="en-US" sz="1600"/>
            <a:t>　　　　　　両方選ぶとエラーになりますのでご注意ください。</a:t>
          </a:r>
          <a:endParaRPr kumimoji="1" lang="en-US" altLang="ja-JP" sz="1600"/>
        </a:p>
        <a:p>
          <a:pPr algn="l"/>
          <a:r>
            <a:rPr kumimoji="1" lang="en-US" altLang="ja-JP" sz="1600"/>
            <a:t>【</a:t>
          </a:r>
          <a:r>
            <a:rPr kumimoji="1" lang="ja-JP" altLang="en-US" sz="1600"/>
            <a:t>水色</a:t>
          </a:r>
          <a:r>
            <a:rPr kumimoji="1" lang="en-US" altLang="ja-JP" sz="1600"/>
            <a:t>】</a:t>
          </a:r>
          <a:r>
            <a:rPr kumimoji="1" lang="ja-JP" altLang="en-US" sz="1600"/>
            <a:t>・・印刷後、押印してください。</a:t>
          </a:r>
          <a:endParaRPr kumimoji="1" lang="en-US" altLang="ja-JP" sz="1600"/>
        </a:p>
        <a:p>
          <a:pPr algn="ctr"/>
          <a:r>
            <a:rPr kumimoji="1" lang="ja-JP" altLang="en-US" sz="1600" b="1">
              <a:solidFill>
                <a:srgbClr val="FF0000"/>
              </a:solidFill>
            </a:rPr>
            <a:t>灰色のセルには数式等が入っておりますので</a:t>
          </a:r>
          <a:endParaRPr kumimoji="1" lang="en-US" altLang="ja-JP" sz="1600" b="1">
            <a:solidFill>
              <a:srgbClr val="FF0000"/>
            </a:solidFill>
          </a:endParaRPr>
        </a:p>
        <a:p>
          <a:pPr algn="ctr"/>
          <a:r>
            <a:rPr kumimoji="1" lang="ja-JP" altLang="en-US" sz="1600" b="1">
              <a:solidFill>
                <a:srgbClr val="FF0000"/>
              </a:solidFill>
            </a:rPr>
            <a:t>入力しないようにお願いいたします。</a:t>
          </a:r>
          <a:endParaRPr kumimoji="1" lang="en-US" altLang="ja-JP" sz="1600" b="1">
            <a:solidFill>
              <a:srgbClr val="FF0000"/>
            </a:solidFill>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8BC8A-7315-4A99-9CC3-F2E8BA3F20FF}">
  <dimension ref="A2:I36"/>
  <sheetViews>
    <sheetView workbookViewId="0">
      <selection activeCell="K8" sqref="K8"/>
    </sheetView>
  </sheetViews>
  <sheetFormatPr defaultColWidth="7.19921875" defaultRowHeight="18"/>
  <cols>
    <col min="5" max="5" width="7.19921875" style="28"/>
  </cols>
  <sheetData>
    <row r="2" spans="1:9">
      <c r="A2" t="s">
        <v>59</v>
      </c>
      <c r="B2" t="s">
        <v>60</v>
      </c>
      <c r="C2" t="s">
        <v>61</v>
      </c>
      <c r="E2" s="28" t="s">
        <v>74</v>
      </c>
      <c r="I2" t="s">
        <v>113</v>
      </c>
    </row>
    <row r="3" spans="1:9">
      <c r="A3" s="20">
        <v>8</v>
      </c>
      <c r="B3">
        <v>1</v>
      </c>
      <c r="C3">
        <v>1</v>
      </c>
      <c r="E3" s="28" t="s">
        <v>77</v>
      </c>
      <c r="H3" t="s">
        <v>19</v>
      </c>
      <c r="I3" s="82" t="s">
        <v>116</v>
      </c>
    </row>
    <row r="4" spans="1:9">
      <c r="A4">
        <f>$A$3+1</f>
        <v>9</v>
      </c>
      <c r="B4">
        <v>2</v>
      </c>
      <c r="C4">
        <v>2</v>
      </c>
      <c r="E4" s="28" t="s">
        <v>78</v>
      </c>
      <c r="H4" s="55" t="s">
        <v>90</v>
      </c>
      <c r="I4" s="82" t="s">
        <v>136</v>
      </c>
    </row>
    <row r="5" spans="1:9">
      <c r="A5" s="21"/>
      <c r="B5">
        <v>3</v>
      </c>
      <c r="C5">
        <v>3</v>
      </c>
      <c r="E5" s="28" t="s">
        <v>79</v>
      </c>
      <c r="I5" s="82" t="s">
        <v>130</v>
      </c>
    </row>
    <row r="6" spans="1:9">
      <c r="A6" t="s">
        <v>66</v>
      </c>
      <c r="B6">
        <v>4</v>
      </c>
      <c r="C6">
        <v>4</v>
      </c>
      <c r="E6" s="28" t="s">
        <v>80</v>
      </c>
      <c r="I6" s="82" t="s">
        <v>135</v>
      </c>
    </row>
    <row r="7" spans="1:9">
      <c r="A7" t="s">
        <v>67</v>
      </c>
      <c r="B7">
        <v>5</v>
      </c>
      <c r="C7">
        <v>5</v>
      </c>
      <c r="E7" s="29" t="s">
        <v>81</v>
      </c>
      <c r="I7" s="82" t="s">
        <v>145</v>
      </c>
    </row>
    <row r="8" spans="1:9">
      <c r="A8" t="s">
        <v>68</v>
      </c>
      <c r="B8">
        <v>6</v>
      </c>
      <c r="C8">
        <v>6</v>
      </c>
      <c r="I8" s="82" t="s">
        <v>133</v>
      </c>
    </row>
    <row r="9" spans="1:9">
      <c r="A9" t="s">
        <v>69</v>
      </c>
      <c r="B9">
        <v>7</v>
      </c>
      <c r="C9">
        <v>7</v>
      </c>
      <c r="I9" s="82" t="s">
        <v>140</v>
      </c>
    </row>
    <row r="10" spans="1:9">
      <c r="B10">
        <v>8</v>
      </c>
      <c r="C10">
        <v>8</v>
      </c>
      <c r="I10" s="82" t="s">
        <v>124</v>
      </c>
    </row>
    <row r="11" spans="1:9">
      <c r="B11">
        <v>9</v>
      </c>
      <c r="C11">
        <v>9</v>
      </c>
      <c r="I11" s="82" t="s">
        <v>129</v>
      </c>
    </row>
    <row r="12" spans="1:9">
      <c r="B12">
        <v>10</v>
      </c>
      <c r="C12">
        <v>10</v>
      </c>
      <c r="I12" s="82" t="s">
        <v>147</v>
      </c>
    </row>
    <row r="13" spans="1:9">
      <c r="B13">
        <v>11</v>
      </c>
      <c r="C13">
        <v>11</v>
      </c>
      <c r="I13" s="82" t="s">
        <v>131</v>
      </c>
    </row>
    <row r="14" spans="1:9">
      <c r="B14">
        <v>12</v>
      </c>
      <c r="C14">
        <v>12</v>
      </c>
      <c r="I14" s="82" t="s">
        <v>114</v>
      </c>
    </row>
    <row r="15" spans="1:9">
      <c r="C15">
        <v>13</v>
      </c>
      <c r="I15" s="82" t="s">
        <v>123</v>
      </c>
    </row>
    <row r="16" spans="1:9">
      <c r="C16">
        <v>14</v>
      </c>
      <c r="I16" s="82" t="s">
        <v>139</v>
      </c>
    </row>
    <row r="17" spans="3:9">
      <c r="C17">
        <v>15</v>
      </c>
      <c r="I17" s="82" t="s">
        <v>122</v>
      </c>
    </row>
    <row r="18" spans="3:9">
      <c r="C18">
        <v>16</v>
      </c>
      <c r="I18" s="82" t="s">
        <v>144</v>
      </c>
    </row>
    <row r="19" spans="3:9">
      <c r="C19">
        <v>17</v>
      </c>
      <c r="I19" s="82" t="s">
        <v>120</v>
      </c>
    </row>
    <row r="20" spans="3:9">
      <c r="C20">
        <v>18</v>
      </c>
      <c r="I20" s="82" t="s">
        <v>119</v>
      </c>
    </row>
    <row r="21" spans="3:9">
      <c r="C21">
        <v>19</v>
      </c>
      <c r="I21" s="82" t="s">
        <v>127</v>
      </c>
    </row>
    <row r="22" spans="3:9">
      <c r="C22">
        <v>20</v>
      </c>
      <c r="I22" s="82" t="s">
        <v>143</v>
      </c>
    </row>
    <row r="23" spans="3:9">
      <c r="C23">
        <v>21</v>
      </c>
      <c r="I23" s="82" t="s">
        <v>125</v>
      </c>
    </row>
    <row r="24" spans="3:9">
      <c r="C24">
        <v>22</v>
      </c>
      <c r="I24" s="82" t="s">
        <v>118</v>
      </c>
    </row>
    <row r="25" spans="3:9">
      <c r="C25">
        <v>23</v>
      </c>
      <c r="I25" s="82" t="s">
        <v>121</v>
      </c>
    </row>
    <row r="26" spans="3:9">
      <c r="C26">
        <v>24</v>
      </c>
      <c r="I26" s="82" t="s">
        <v>134</v>
      </c>
    </row>
    <row r="27" spans="3:9">
      <c r="C27">
        <v>25</v>
      </c>
      <c r="I27" s="82" t="s">
        <v>138</v>
      </c>
    </row>
    <row r="28" spans="3:9">
      <c r="C28">
        <v>26</v>
      </c>
      <c r="I28" s="82" t="s">
        <v>126</v>
      </c>
    </row>
    <row r="29" spans="3:9">
      <c r="C29">
        <v>27</v>
      </c>
      <c r="I29" s="82" t="s">
        <v>117</v>
      </c>
    </row>
    <row r="30" spans="3:9">
      <c r="C30">
        <v>28</v>
      </c>
      <c r="I30" s="82" t="s">
        <v>137</v>
      </c>
    </row>
    <row r="31" spans="3:9">
      <c r="C31">
        <v>29</v>
      </c>
      <c r="I31" s="82" t="s">
        <v>142</v>
      </c>
    </row>
    <row r="32" spans="3:9">
      <c r="C32">
        <v>30</v>
      </c>
      <c r="I32" s="82" t="s">
        <v>146</v>
      </c>
    </row>
    <row r="33" spans="3:9">
      <c r="C33">
        <v>31</v>
      </c>
      <c r="I33" s="82" t="s">
        <v>115</v>
      </c>
    </row>
    <row r="34" spans="3:9">
      <c r="I34" s="82" t="s">
        <v>132</v>
      </c>
    </row>
    <row r="35" spans="3:9">
      <c r="I35" s="82" t="s">
        <v>128</v>
      </c>
    </row>
    <row r="36" spans="3:9">
      <c r="I36" s="82" t="s">
        <v>141</v>
      </c>
    </row>
  </sheetData>
  <sortState xmlns:xlrd2="http://schemas.microsoft.com/office/spreadsheetml/2017/richdata2" ref="I3:I36">
    <sortCondition ref="I3:I36"/>
  </sortState>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ED6575-1DBE-4275-A0FB-A12808C0118E}">
  <sheetPr>
    <tabColor rgb="FFFF0000"/>
  </sheetPr>
  <dimension ref="A1:AT135"/>
  <sheetViews>
    <sheetView tabSelected="1" view="pageBreakPreview" zoomScaleNormal="100" zoomScaleSheetLayoutView="100" workbookViewId="0">
      <selection activeCell="G5" sqref="G5"/>
    </sheetView>
  </sheetViews>
  <sheetFormatPr defaultColWidth="4.69921875" defaultRowHeight="22.05" customHeight="1"/>
  <cols>
    <col min="1" max="5" width="4.69921875" style="1"/>
    <col min="6" max="6" width="4.69921875" style="1" customWidth="1"/>
    <col min="7" max="21" width="4.69921875" style="1"/>
    <col min="22" max="22" width="4.796875" style="1" bestFit="1" customWidth="1"/>
    <col min="23" max="27" width="4.69921875" style="1"/>
    <col min="28" max="28" width="6.69921875" style="1" bestFit="1" customWidth="1"/>
    <col min="29" max="29" width="9.8984375" style="1" bestFit="1" customWidth="1"/>
    <col min="30" max="16384" width="4.69921875" style="1"/>
  </cols>
  <sheetData>
    <row r="1" spans="1:46" ht="22.05" customHeight="1">
      <c r="A1" s="9" t="s">
        <v>198</v>
      </c>
      <c r="B1" s="9"/>
      <c r="C1" s="9"/>
      <c r="D1" s="9"/>
      <c r="E1" s="9"/>
      <c r="F1" s="9"/>
      <c r="G1" s="9"/>
      <c r="H1" s="9"/>
      <c r="I1" s="9"/>
      <c r="J1" s="9"/>
      <c r="K1" s="9"/>
      <c r="L1" s="9"/>
      <c r="M1" s="9"/>
      <c r="N1" s="9"/>
      <c r="O1" s="9"/>
      <c r="P1" s="9"/>
      <c r="Q1" s="9"/>
      <c r="R1" s="9"/>
    </row>
    <row r="2" spans="1:46" ht="27" customHeight="1">
      <c r="A2" s="9"/>
      <c r="B2" s="9"/>
      <c r="C2" s="9"/>
      <c r="D2" s="9"/>
      <c r="E2" s="9"/>
      <c r="F2" s="9"/>
      <c r="G2" s="9"/>
      <c r="H2" s="9"/>
      <c r="I2" s="9"/>
      <c r="J2" s="9"/>
      <c r="K2" s="229" t="s">
        <v>58</v>
      </c>
      <c r="L2" s="229"/>
      <c r="M2" s="31"/>
      <c r="N2" s="18" t="s">
        <v>59</v>
      </c>
      <c r="O2" s="31"/>
      <c r="P2" s="18" t="s">
        <v>60</v>
      </c>
      <c r="Q2" s="31"/>
      <c r="R2" s="18" t="s">
        <v>61</v>
      </c>
      <c r="T2" s="1" t="s">
        <v>75</v>
      </c>
    </row>
    <row r="3" spans="1:46" ht="15" customHeight="1">
      <c r="A3" s="9"/>
      <c r="B3" s="9"/>
      <c r="C3" s="9"/>
      <c r="D3" s="9"/>
      <c r="E3" s="9"/>
      <c r="F3" s="9"/>
      <c r="G3" s="9"/>
      <c r="H3" s="9"/>
      <c r="I3" s="9"/>
      <c r="J3" s="9"/>
      <c r="K3" s="9"/>
      <c r="L3" s="9"/>
      <c r="M3" s="9"/>
      <c r="N3" s="9"/>
      <c r="O3" s="9"/>
      <c r="P3" s="9"/>
      <c r="Q3" s="9"/>
      <c r="R3" s="9"/>
      <c r="V3" s="1" t="s">
        <v>74</v>
      </c>
      <c r="Y3" s="27" t="s">
        <v>76</v>
      </c>
      <c r="AB3" s="1" t="s">
        <v>82</v>
      </c>
    </row>
    <row r="4" spans="1:46" ht="22.05" customHeight="1">
      <c r="A4" s="9" t="s">
        <v>0</v>
      </c>
      <c r="B4" s="9"/>
      <c r="C4" s="9"/>
      <c r="D4" s="9"/>
      <c r="E4" s="9"/>
      <c r="F4" s="9"/>
      <c r="G4" s="9"/>
      <c r="H4" s="9"/>
      <c r="I4" s="9"/>
      <c r="J4" s="9"/>
      <c r="K4" s="9"/>
      <c r="L4" s="9"/>
      <c r="M4" s="9"/>
      <c r="N4" s="9"/>
      <c r="O4" s="9"/>
      <c r="P4" s="9"/>
      <c r="Q4" s="9"/>
      <c r="R4" s="9"/>
      <c r="V4" s="27">
        <f>$D$24</f>
        <v>0</v>
      </c>
      <c r="Y4" s="198" t="e" cm="1">
        <f t="array" ref="Y4">_xlfn.IFS(OR($V$4=リスト用!$E$3,$V$4=リスト用!$E$4),"1,000,000",OR($V$4=リスト用!$E$5,$V$4=リスト用!$E$6),"500,000",OR($V$4=リスト用!$E$7),"300,000")</f>
        <v>#N/A</v>
      </c>
      <c r="Z4" s="198"/>
      <c r="AB4" s="1" t="e" cm="1">
        <f t="array" ref="AB4">_xlfn.IFS(OR($V$4="日本代表チーム",$V$4="国外代表チーム",$V$4="学生チーム"),"200",OR($V$4="トップリーグチーム",$V$4="社会人チーム"),"300")</f>
        <v>#N/A</v>
      </c>
      <c r="AC4" s="27" t="e">
        <f>IF($E$26-$AB$4&gt;=0,"正","負")</f>
        <v>#N/A</v>
      </c>
    </row>
    <row r="5" spans="1:46" ht="15" customHeight="1"/>
    <row r="6" spans="1:46" ht="22.05" customHeight="1">
      <c r="B6" s="230" t="str">
        <f>""&amp;リスト用!$A$6&amp;"高知県スポーツ合宿支援事業助成金申請書"</f>
        <v>令和８年度高知県スポーツ合宿支援事業助成金申請書</v>
      </c>
      <c r="C6" s="230"/>
      <c r="D6" s="230"/>
      <c r="E6" s="230"/>
      <c r="F6" s="230"/>
      <c r="G6" s="230"/>
      <c r="H6" s="230"/>
      <c r="I6" s="230"/>
      <c r="J6" s="230"/>
      <c r="K6" s="230"/>
      <c r="L6" s="230"/>
      <c r="M6" s="230"/>
      <c r="N6" s="230"/>
      <c r="O6" s="230"/>
      <c r="P6" s="230"/>
      <c r="Q6" s="230"/>
      <c r="X6" s="231">
        <v>1000</v>
      </c>
      <c r="Y6" s="231"/>
      <c r="Z6" s="231">
        <v>2000</v>
      </c>
      <c r="AA6" s="231"/>
      <c r="AB6" s="231">
        <v>5000</v>
      </c>
      <c r="AC6" s="231"/>
    </row>
    <row r="7" spans="1:46" ht="15" customHeight="1">
      <c r="V7" s="1" t="str">
        <f>リスト用!$E$3</f>
        <v>日本代表チーム</v>
      </c>
      <c r="X7" s="202"/>
      <c r="Y7" s="202"/>
      <c r="Z7" s="202"/>
      <c r="AA7" s="202"/>
      <c r="AB7" s="202" t="str" cm="1">
        <f t="array" ref="AB7">_xlfn.IFS($V$4=$V7,(IF($E$26&gt;=200,200,$E$26)),OR($V$4&lt;&gt;$V7,$V$4&lt;&gt;$V8),"")</f>
        <v/>
      </c>
      <c r="AC7" s="202"/>
      <c r="AD7" s="199" t="s">
        <v>83</v>
      </c>
      <c r="AE7" s="199"/>
      <c r="AF7" s="199"/>
      <c r="AG7" s="199"/>
      <c r="AH7" s="200">
        <f>(SUM($X$7:$Y$11)*$X$6)+(SUM($Z$7:$AA$11)*$Z$6)+(SUM($AB$7:$AC$11)*$AB$6)</f>
        <v>0</v>
      </c>
      <c r="AI7" s="200"/>
      <c r="AJ7" s="200"/>
    </row>
    <row r="8" spans="1:46" ht="15" customHeight="1" thickBot="1">
      <c r="G8" s="201"/>
      <c r="H8" s="201"/>
      <c r="I8" s="4" t="s">
        <v>70</v>
      </c>
      <c r="V8" s="1" t="str">
        <f>リスト用!$E$4</f>
        <v>国外代表チーム</v>
      </c>
      <c r="X8" s="202"/>
      <c r="Y8" s="202"/>
      <c r="Z8" s="202"/>
      <c r="AA8" s="202"/>
      <c r="AB8" s="202" t="str" cm="1">
        <f t="array" ref="AB8">_xlfn.IFS($V$4=$V8,(IF($E$26&gt;=200,200,$E$26)),OR($V$4&lt;&gt;$V8,$V$4&lt;&gt;$V9),"")</f>
        <v/>
      </c>
      <c r="AC8" s="202"/>
      <c r="AD8" s="199" t="s">
        <v>96</v>
      </c>
      <c r="AE8" s="199"/>
      <c r="AF8" s="199"/>
      <c r="AG8" s="199"/>
      <c r="AH8" s="200" cm="1">
        <f t="array" ref="AH8">_xlfn.IFS(OR(AND($Q$27="高知市",$Q$28="高知市"),OR($D$29="□",F29="☑")),0,AND($D$29="☑",$O$29&lt;&gt;""),MIN(ROUNDDOWN($O$29/2,-3),50000))</f>
        <v>0</v>
      </c>
      <c r="AI8" s="200"/>
      <c r="AJ8" s="200"/>
    </row>
    <row r="9" spans="1:46" ht="30" customHeight="1">
      <c r="H9" s="105" t="s">
        <v>153</v>
      </c>
      <c r="I9" s="107"/>
      <c r="J9" s="81" t="s">
        <v>4</v>
      </c>
      <c r="K9" s="259"/>
      <c r="L9" s="259"/>
      <c r="M9" s="259"/>
      <c r="N9" s="259"/>
      <c r="O9" s="259"/>
      <c r="P9" s="259"/>
      <c r="Q9" s="259"/>
      <c r="R9" s="260"/>
      <c r="V9" s="1" t="str">
        <f>リスト用!$E$5</f>
        <v>トップリーグチーム</v>
      </c>
      <c r="X9" s="202" t="str" cm="1">
        <f t="array" ref="X9">_xlfn.IFS($V$4=$V9,(IF($E$26&gt;=100,100,$E$26)),OR($V$4&lt;&gt;$V9,$V$4&lt;&gt;$V10),"")</f>
        <v/>
      </c>
      <c r="Y9" s="202"/>
      <c r="Z9" s="202" t="str" cm="1">
        <f t="array" ref="Z9">_xlfn.IFS($V$4=$V9,(IF($AC$4="正",$AB$4-$X9,$E$26-$X9)),OR($V$4&lt;&gt;$V9,$V$4&lt;&gt;$V10),"")</f>
        <v/>
      </c>
      <c r="AA9" s="202"/>
      <c r="AB9" s="30"/>
      <c r="AC9" s="30"/>
      <c r="AD9" s="207" t="s">
        <v>85</v>
      </c>
      <c r="AE9" s="207"/>
      <c r="AF9" s="207"/>
      <c r="AG9" s="207"/>
      <c r="AH9" s="208">
        <f>IF($F$29="□",SUM($AH$7:$AI$8),$AH$7)</f>
        <v>0</v>
      </c>
      <c r="AI9" s="208"/>
      <c r="AJ9" s="61"/>
    </row>
    <row r="10" spans="1:46" ht="30" customHeight="1">
      <c r="H10" s="203"/>
      <c r="I10" s="204"/>
      <c r="J10" s="256"/>
      <c r="K10" s="257"/>
      <c r="L10" s="257"/>
      <c r="M10" s="257"/>
      <c r="N10" s="257"/>
      <c r="O10" s="257"/>
      <c r="P10" s="257"/>
      <c r="Q10" s="257"/>
      <c r="R10" s="261"/>
      <c r="V10" s="1" t="str">
        <f>リスト用!$E$6</f>
        <v>社会人チーム</v>
      </c>
      <c r="X10" s="202" t="str" cm="1">
        <f t="array" ref="X10">_xlfn.IFS($V$4=$V10,(IF($E$26&gt;=100,100,$E$26)),OR($V$4&lt;&gt;$V10,$V$4&lt;&gt;$V11),"")</f>
        <v/>
      </c>
      <c r="Y10" s="202"/>
      <c r="Z10" s="202" t="str" cm="1">
        <f t="array" ref="Z10">_xlfn.IFS($V$4=$V10,(IF($AC$4="正",$AB$4-$X10,$E$26-$X10)),OR($V$4&lt;&gt;$V10,$V$4&lt;&gt;$V11),"")</f>
        <v/>
      </c>
      <c r="AA10" s="202"/>
      <c r="AB10" s="30"/>
      <c r="AC10" s="30"/>
      <c r="AD10" s="212" t="s">
        <v>84</v>
      </c>
      <c r="AE10" s="212"/>
      <c r="AF10" s="212"/>
      <c r="AG10" s="215">
        <f>IF($E$37="☑",MIN($AH$9,$F$34),MIN($AH$9,$J$37))</f>
        <v>0</v>
      </c>
      <c r="AH10" s="215"/>
      <c r="AI10" s="215"/>
      <c r="AJ10" s="59"/>
    </row>
    <row r="11" spans="1:46" ht="30" customHeight="1">
      <c r="H11" s="218" t="s">
        <v>112</v>
      </c>
      <c r="I11" s="219"/>
      <c r="J11" s="253"/>
      <c r="K11" s="254"/>
      <c r="L11" s="254"/>
      <c r="M11" s="254"/>
      <c r="N11" s="254"/>
      <c r="O11" s="254"/>
      <c r="P11" s="254"/>
      <c r="Q11" s="255"/>
      <c r="R11" s="224" t="s">
        <v>9</v>
      </c>
      <c r="V11" s="1" t="str">
        <f>リスト用!$E$7</f>
        <v>学生チーム</v>
      </c>
      <c r="X11" s="202" t="str" cm="1">
        <f t="array" ref="X11">_xlfn.IFS($V$4=$V11,(IF($E$26&gt;=100,100,$E$26)),OR($V$4&lt;&gt;$V11,$V$4&lt;&gt;$T29),"")</f>
        <v/>
      </c>
      <c r="Y11" s="202"/>
      <c r="Z11" s="202" t="str" cm="1">
        <f t="array" ref="Z11">_xlfn.IFS($V$4=$V11,(IF($AC$4="正",$AB$4-$X11,$E$26-$X11)),OR($V$4&lt;&gt;$V11,$V$4&lt;&gt;$T29),"")</f>
        <v/>
      </c>
      <c r="AA11" s="202"/>
      <c r="AB11" s="30"/>
      <c r="AC11" s="30"/>
      <c r="AD11" s="213"/>
      <c r="AE11" s="213"/>
      <c r="AF11" s="213"/>
      <c r="AG11" s="216"/>
      <c r="AH11" s="216"/>
      <c r="AI11" s="216"/>
    </row>
    <row r="12" spans="1:46" ht="30" customHeight="1">
      <c r="H12" s="203"/>
      <c r="I12" s="204"/>
      <c r="J12" s="256"/>
      <c r="K12" s="257"/>
      <c r="L12" s="257"/>
      <c r="M12" s="257"/>
      <c r="N12" s="257"/>
      <c r="O12" s="257"/>
      <c r="P12" s="257"/>
      <c r="Q12" s="258"/>
      <c r="R12" s="225"/>
      <c r="V12" s="1">
        <f>IF($E$37=TRUE,MIN($I$18,$F$34),(MIN($I$18,$K$37)))</f>
        <v>0</v>
      </c>
      <c r="AD12" s="214"/>
      <c r="AE12" s="214"/>
      <c r="AF12" s="214"/>
      <c r="AG12" s="217"/>
      <c r="AH12" s="217"/>
      <c r="AI12" s="217"/>
    </row>
    <row r="13" spans="1:46" ht="30" customHeight="1">
      <c r="H13" s="232" t="s">
        <v>154</v>
      </c>
      <c r="I13" s="110"/>
      <c r="J13" s="95" t="s">
        <v>72</v>
      </c>
      <c r="K13" s="251"/>
      <c r="L13" s="251"/>
      <c r="M13" s="251"/>
      <c r="N13" s="251"/>
      <c r="O13" s="251"/>
      <c r="P13" s="251"/>
      <c r="Q13" s="251"/>
      <c r="R13" s="225"/>
      <c r="V13" s="234">
        <f>DATE($E$23+2018,$G$23,$I$23)</f>
        <v>43069</v>
      </c>
      <c r="W13" s="234"/>
      <c r="X13" s="234"/>
      <c r="Y13" s="198">
        <f>_xlfn.DAYS(IF(AND($O$23=3,$Q$23-15&gt;0),DATE($M$23+2018,3,16),$V$14),$V$13)</f>
        <v>0</v>
      </c>
      <c r="Z13" s="198"/>
      <c r="AA13" s="198"/>
    </row>
    <row r="14" spans="1:46" ht="30" customHeight="1" thickBot="1">
      <c r="A14" s="3"/>
      <c r="B14" s="3"/>
      <c r="H14" s="111"/>
      <c r="I14" s="113"/>
      <c r="J14" s="25" t="s">
        <v>73</v>
      </c>
      <c r="K14" s="252"/>
      <c r="L14" s="252"/>
      <c r="M14" s="252"/>
      <c r="N14" s="252"/>
      <c r="O14" s="252"/>
      <c r="P14" s="252"/>
      <c r="Q14" s="252"/>
      <c r="R14" s="226"/>
      <c r="V14" s="234">
        <f>DATE($M$23+2018,$O$23,$Q$23)</f>
        <v>43069</v>
      </c>
      <c r="W14" s="234"/>
      <c r="X14" s="234"/>
      <c r="Y14" s="198"/>
      <c r="Z14" s="198"/>
      <c r="AA14" s="198"/>
    </row>
    <row r="15" spans="1:46" ht="25.95" customHeight="1">
      <c r="A15" s="3"/>
      <c r="B15" s="3"/>
      <c r="H15" s="6"/>
      <c r="I15" s="6"/>
      <c r="J15" s="89"/>
      <c r="K15" s="13"/>
      <c r="L15" s="13"/>
      <c r="M15" s="13"/>
      <c r="N15" s="13"/>
      <c r="O15" s="13"/>
      <c r="P15" s="13"/>
      <c r="Q15" s="13"/>
      <c r="R15" s="90"/>
    </row>
    <row r="16" spans="1:46" ht="15" customHeight="1" thickBot="1">
      <c r="A16" s="236"/>
      <c r="B16" s="236"/>
      <c r="C16" s="236"/>
      <c r="D16" s="236"/>
      <c r="E16" s="236"/>
      <c r="F16" s="236"/>
      <c r="G16" s="236"/>
      <c r="H16" s="236"/>
      <c r="I16" s="236"/>
      <c r="J16" s="236"/>
      <c r="K16" s="236"/>
      <c r="L16" s="236"/>
      <c r="M16" s="236"/>
      <c r="N16" s="236"/>
      <c r="O16" s="236"/>
      <c r="P16" s="236"/>
      <c r="Q16" s="236"/>
      <c r="R16" s="236"/>
      <c r="S16" s="104" t="s">
        <v>155</v>
      </c>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row>
    <row r="17" spans="1:46" ht="19.95" customHeight="1" thickTop="1" thickBot="1">
      <c r="A17" s="237"/>
      <c r="B17" s="238" t="s">
        <v>160</v>
      </c>
      <c r="C17" s="239"/>
      <c r="D17" s="239"/>
      <c r="E17" s="239"/>
      <c r="F17" s="239"/>
      <c r="G17" s="239"/>
      <c r="H17" s="239"/>
      <c r="I17" s="239"/>
      <c r="J17" s="239"/>
      <c r="K17" s="239"/>
      <c r="L17" s="239"/>
      <c r="M17" s="239"/>
      <c r="N17" s="239"/>
      <c r="O17" s="239"/>
      <c r="P17" s="239"/>
      <c r="Q17" s="240"/>
      <c r="R17" s="241"/>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row>
    <row r="18" spans="1:46" ht="28.05" customHeight="1" thickTop="1">
      <c r="A18" s="237"/>
      <c r="B18" s="242" t="s">
        <v>13</v>
      </c>
      <c r="C18" s="243"/>
      <c r="D18" s="243"/>
      <c r="E18" s="243"/>
      <c r="F18" s="244" t="str">
        <f>IF($AH$7&gt;0,$AH$7,"")</f>
        <v/>
      </c>
      <c r="G18" s="244"/>
      <c r="H18" s="244"/>
      <c r="I18" s="244"/>
      <c r="J18" s="12" t="s">
        <v>2</v>
      </c>
      <c r="K18" s="187" t="s">
        <v>14</v>
      </c>
      <c r="L18" s="188"/>
      <c r="M18" s="191" t="str">
        <f>IF(SUM(F18:I19)&gt;0,SUM(F18:I19),"")</f>
        <v/>
      </c>
      <c r="N18" s="191"/>
      <c r="O18" s="191"/>
      <c r="P18" s="191"/>
      <c r="Q18" s="193" t="s">
        <v>2</v>
      </c>
      <c r="R18" s="241"/>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row>
    <row r="19" spans="1:46" ht="28.05" customHeight="1" thickBot="1">
      <c r="A19" s="237"/>
      <c r="B19" s="195" t="s">
        <v>96</v>
      </c>
      <c r="C19" s="196"/>
      <c r="D19" s="196"/>
      <c r="E19" s="196"/>
      <c r="F19" s="197" t="str">
        <f>IF($E$23="","",IF($F$29="☑",0,$AH$8))</f>
        <v/>
      </c>
      <c r="G19" s="197"/>
      <c r="H19" s="197"/>
      <c r="I19" s="197"/>
      <c r="J19" s="62" t="s">
        <v>2</v>
      </c>
      <c r="K19" s="189"/>
      <c r="L19" s="190"/>
      <c r="M19" s="192"/>
      <c r="N19" s="192"/>
      <c r="O19" s="192"/>
      <c r="P19" s="192"/>
      <c r="Q19" s="194"/>
      <c r="R19" s="241"/>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row>
    <row r="20" spans="1:46" ht="15" customHeight="1">
      <c r="A20" s="198"/>
      <c r="B20" s="198"/>
      <c r="C20" s="198"/>
      <c r="D20" s="198"/>
      <c r="E20" s="198"/>
      <c r="F20" s="198"/>
      <c r="G20" s="198"/>
      <c r="H20" s="198"/>
      <c r="I20" s="198"/>
      <c r="J20" s="198"/>
      <c r="K20" s="198"/>
      <c r="L20" s="198"/>
      <c r="M20" s="198"/>
      <c r="N20" s="198"/>
      <c r="O20" s="198"/>
      <c r="P20" s="198"/>
      <c r="Q20" s="198"/>
      <c r="R20" s="198"/>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row>
    <row r="21" spans="1:46" ht="22.05" customHeight="1">
      <c r="A21" s="179" t="str">
        <f>""&amp;リスト用!$A$6&amp;"高知県スポーツ合宿支援事業助成金交付要綱第５条に基づき、下記の内容で申請します。"</f>
        <v>令和８年度高知県スポーツ合宿支援事業助成金交付要綱第５条に基づき、下記の内容で申請します。</v>
      </c>
      <c r="B21" s="179"/>
      <c r="C21" s="179"/>
      <c r="D21" s="179"/>
      <c r="E21" s="179"/>
      <c r="F21" s="179"/>
      <c r="G21" s="179"/>
      <c r="H21" s="179"/>
      <c r="I21" s="179"/>
      <c r="J21" s="179"/>
      <c r="K21" s="179"/>
      <c r="L21" s="179"/>
      <c r="M21" s="179"/>
      <c r="N21" s="179"/>
      <c r="O21" s="179"/>
      <c r="P21" s="179"/>
      <c r="Q21" s="179"/>
      <c r="R21" s="179"/>
    </row>
    <row r="22" spans="1:46" ht="22.05" customHeight="1" thickBot="1">
      <c r="I22" s="180" t="s">
        <v>3</v>
      </c>
      <c r="J22" s="180"/>
      <c r="AF22" s="84"/>
      <c r="AG22" s="84"/>
      <c r="AH22" s="84"/>
      <c r="AI22" s="83"/>
      <c r="AJ22" s="86"/>
    </row>
    <row r="23" spans="1:46" ht="30" customHeight="1">
      <c r="A23" s="181" t="s">
        <v>167</v>
      </c>
      <c r="B23" s="182"/>
      <c r="C23" s="183"/>
      <c r="D23" s="16" t="str">
        <f>$K$2</f>
        <v>令和</v>
      </c>
      <c r="E23" s="60"/>
      <c r="F23" s="16" t="s">
        <v>59</v>
      </c>
      <c r="G23" s="60"/>
      <c r="H23" s="16" t="s">
        <v>60</v>
      </c>
      <c r="I23" s="60"/>
      <c r="J23" s="16" t="s">
        <v>61</v>
      </c>
      <c r="K23" s="10" t="s">
        <v>11</v>
      </c>
      <c r="L23" s="16" t="str">
        <f>$K$2</f>
        <v>令和</v>
      </c>
      <c r="M23" s="60"/>
      <c r="N23" s="16" t="s">
        <v>59</v>
      </c>
      <c r="O23" s="60"/>
      <c r="P23" s="16" t="s">
        <v>60</v>
      </c>
      <c r="Q23" s="60"/>
      <c r="R23" s="17" t="s">
        <v>61</v>
      </c>
      <c r="S23" s="92"/>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row>
    <row r="24" spans="1:46" ht="30" customHeight="1">
      <c r="A24" s="117" t="s">
        <v>74</v>
      </c>
      <c r="B24" s="118"/>
      <c r="C24" s="119"/>
      <c r="D24" s="292"/>
      <c r="E24" s="293"/>
      <c r="F24" s="293"/>
      <c r="G24" s="293"/>
      <c r="H24" s="293"/>
      <c r="I24" s="293"/>
      <c r="J24" s="186" t="s">
        <v>6</v>
      </c>
      <c r="K24" s="141"/>
      <c r="L24" s="282"/>
      <c r="M24" s="282"/>
      <c r="N24" s="282"/>
      <c r="O24" s="282"/>
      <c r="P24" s="282"/>
      <c r="Q24" s="282"/>
      <c r="R24" s="283"/>
      <c r="S24" s="92"/>
      <c r="AB24" s="91"/>
      <c r="AC24" s="91"/>
      <c r="AD24" s="91"/>
      <c r="AE24" s="91"/>
      <c r="AF24" s="91"/>
      <c r="AG24" s="91"/>
      <c r="AH24" s="91"/>
      <c r="AI24" s="91"/>
      <c r="AJ24" s="91"/>
      <c r="AK24" s="91"/>
      <c r="AL24" s="91"/>
      <c r="AM24" s="91"/>
      <c r="AN24" s="91"/>
      <c r="AO24" s="91"/>
      <c r="AP24" s="91"/>
      <c r="AQ24" s="91"/>
      <c r="AR24" s="91"/>
      <c r="AS24" s="91"/>
      <c r="AT24" s="91"/>
    </row>
    <row r="25" spans="1:46" ht="30" customHeight="1">
      <c r="A25" s="156" t="s">
        <v>159</v>
      </c>
      <c r="B25" s="159"/>
      <c r="C25" s="167"/>
      <c r="D25" s="174" t="s">
        <v>161</v>
      </c>
      <c r="E25" s="175"/>
      <c r="F25" s="175"/>
      <c r="G25" s="176"/>
      <c r="H25" s="176"/>
      <c r="I25" s="85" t="s">
        <v>64</v>
      </c>
      <c r="J25" s="102"/>
      <c r="K25" s="102"/>
      <c r="L25" s="102"/>
      <c r="M25" s="102"/>
      <c r="N25" s="102"/>
      <c r="O25" s="102"/>
      <c r="P25" s="102"/>
      <c r="Q25" s="102"/>
      <c r="R25" s="80"/>
      <c r="S25" s="103" t="s">
        <v>186</v>
      </c>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row>
    <row r="26" spans="1:46" ht="30" customHeight="1">
      <c r="A26" s="156" t="s">
        <v>37</v>
      </c>
      <c r="B26" s="159"/>
      <c r="C26" s="167"/>
      <c r="D26" s="88" t="s">
        <v>65</v>
      </c>
      <c r="E26" s="168"/>
      <c r="F26" s="168"/>
      <c r="G26" s="169" t="str">
        <f>IF($Y$13&lt;=0,"人泊　 （助成対象宿泊日数　　　　 　　泊）","人泊　 （助成対象宿泊日数　 "&amp;Y13&amp;"　 泊）")</f>
        <v>人泊　 （助成対象宿泊日数　　　　 　　泊）</v>
      </c>
      <c r="H26" s="169"/>
      <c r="I26" s="169"/>
      <c r="J26" s="169"/>
      <c r="K26" s="169"/>
      <c r="L26" s="169"/>
      <c r="M26" s="169"/>
      <c r="N26" s="169"/>
      <c r="O26" s="169"/>
      <c r="P26" s="169"/>
      <c r="Q26" s="169"/>
      <c r="R26" s="170"/>
      <c r="S26" s="103" t="s">
        <v>189</v>
      </c>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row>
    <row r="27" spans="1:46" ht="30" customHeight="1">
      <c r="A27" s="171" t="s">
        <v>36</v>
      </c>
      <c r="B27" s="172"/>
      <c r="C27" s="173"/>
      <c r="D27" s="93" t="s">
        <v>5</v>
      </c>
      <c r="E27" s="247"/>
      <c r="F27" s="247"/>
      <c r="G27" s="247"/>
      <c r="H27" s="247"/>
      <c r="I27" s="247"/>
      <c r="J27" s="247"/>
      <c r="K27" s="247"/>
      <c r="L27" s="247"/>
      <c r="M27" s="247"/>
      <c r="N27" s="247"/>
      <c r="O27" s="163" t="s">
        <v>152</v>
      </c>
      <c r="P27" s="164"/>
      <c r="Q27" s="245"/>
      <c r="R27" s="246"/>
      <c r="S27" s="128" t="s">
        <v>175</v>
      </c>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row>
    <row r="28" spans="1:46" ht="30" customHeight="1">
      <c r="A28" s="138" t="s">
        <v>148</v>
      </c>
      <c r="B28" s="139"/>
      <c r="C28" s="140"/>
      <c r="D28" s="94" t="s">
        <v>5</v>
      </c>
      <c r="E28" s="247"/>
      <c r="F28" s="247"/>
      <c r="G28" s="247"/>
      <c r="H28" s="247"/>
      <c r="I28" s="247"/>
      <c r="J28" s="247"/>
      <c r="K28" s="247"/>
      <c r="L28" s="247"/>
      <c r="M28" s="247"/>
      <c r="N28" s="247"/>
      <c r="O28" s="163" t="s">
        <v>152</v>
      </c>
      <c r="P28" s="164"/>
      <c r="Q28" s="245"/>
      <c r="R28" s="246"/>
      <c r="S28" s="128" t="s">
        <v>176</v>
      </c>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row>
    <row r="29" spans="1:46" ht="30" customHeight="1">
      <c r="A29" s="156" t="s">
        <v>97</v>
      </c>
      <c r="B29" s="139"/>
      <c r="C29" s="140"/>
      <c r="D29" s="414" t="s">
        <v>18</v>
      </c>
      <c r="E29" s="19" t="s">
        <v>62</v>
      </c>
      <c r="F29" s="414" t="s">
        <v>18</v>
      </c>
      <c r="G29" s="19" t="s">
        <v>63</v>
      </c>
      <c r="H29" s="157" t="str">
        <f>IF(AND($Q$27="高知市",$Q$28="高知市"),"(加算対象外です。「無」に☑をお願いします。)",IF(AND($D$29="☑",$F$29="☑"),"ERROR　
片方のみ☑してください","←「有」、｢無」どちらかに ☑をお願いします。"))</f>
        <v>←「有」、｢無」どちらかに ☑をお願いします。</v>
      </c>
      <c r="I29" s="157"/>
      <c r="J29" s="157"/>
      <c r="K29" s="158"/>
      <c r="L29" s="139" t="s">
        <v>156</v>
      </c>
      <c r="M29" s="139"/>
      <c r="N29" s="139"/>
      <c r="O29" s="160"/>
      <c r="P29" s="161"/>
      <c r="Q29" s="161"/>
      <c r="R29" s="87" t="s">
        <v>2</v>
      </c>
      <c r="S29" s="103" t="s">
        <v>162</v>
      </c>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row>
    <row r="30" spans="1:46" ht="25.05" customHeight="1">
      <c r="A30" s="117" t="s">
        <v>8</v>
      </c>
      <c r="B30" s="118"/>
      <c r="C30" s="119"/>
      <c r="D30" s="294" t="str">
        <f>""&amp;リスト用!$A$7&amp;""</f>
        <v>令和７年度</v>
      </c>
      <c r="E30" s="249"/>
      <c r="F30" s="249"/>
      <c r="G30" s="249"/>
      <c r="H30" s="267"/>
      <c r="I30" s="248" t="str">
        <f>""&amp;リスト用!$A$8&amp;""</f>
        <v>令和６年度</v>
      </c>
      <c r="J30" s="249"/>
      <c r="K30" s="249"/>
      <c r="L30" s="249"/>
      <c r="M30" s="267"/>
      <c r="N30" s="248" t="str">
        <f>""&amp;リスト用!$A$9&amp;""</f>
        <v>令和５年度</v>
      </c>
      <c r="O30" s="249"/>
      <c r="P30" s="249"/>
      <c r="Q30" s="249"/>
      <c r="R30" s="250"/>
      <c r="S30" s="128"/>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row>
    <row r="31" spans="1:46" ht="27" customHeight="1">
      <c r="A31" s="145"/>
      <c r="B31" s="146"/>
      <c r="C31" s="147"/>
      <c r="D31" s="264"/>
      <c r="E31" s="264"/>
      <c r="F31" s="264"/>
      <c r="G31" s="264"/>
      <c r="H31" s="265"/>
      <c r="I31" s="263"/>
      <c r="J31" s="264"/>
      <c r="K31" s="264"/>
      <c r="L31" s="264"/>
      <c r="M31" s="265"/>
      <c r="N31" s="263"/>
      <c r="O31" s="264"/>
      <c r="P31" s="264"/>
      <c r="Q31" s="264"/>
      <c r="R31" s="266"/>
      <c r="S31" s="128" t="s">
        <v>91</v>
      </c>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row>
    <row r="32" spans="1:46" ht="27" customHeight="1">
      <c r="A32" s="117" t="s">
        <v>149</v>
      </c>
      <c r="B32" s="118"/>
      <c r="C32" s="119"/>
      <c r="D32" s="123" t="s">
        <v>12</v>
      </c>
      <c r="E32" s="125"/>
      <c r="F32" s="271"/>
      <c r="G32" s="271"/>
      <c r="H32" s="271"/>
      <c r="I32" s="271"/>
      <c r="J32" s="271"/>
      <c r="K32" s="271"/>
      <c r="L32" s="271"/>
      <c r="M32" s="271"/>
      <c r="N32" s="271"/>
      <c r="O32" s="271"/>
      <c r="P32" s="271"/>
      <c r="Q32" s="271"/>
      <c r="R32" s="272"/>
      <c r="S32" s="103" t="s">
        <v>150</v>
      </c>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row>
    <row r="33" spans="1:46" ht="27" customHeight="1">
      <c r="A33" s="145"/>
      <c r="B33" s="146"/>
      <c r="C33" s="147"/>
      <c r="D33" s="150" t="s">
        <v>15</v>
      </c>
      <c r="E33" s="151"/>
      <c r="F33" s="152"/>
      <c r="G33" s="284"/>
      <c r="H33" s="285"/>
      <c r="I33" s="285"/>
      <c r="J33" s="285"/>
      <c r="K33" s="286"/>
      <c r="L33" s="273" t="s">
        <v>104</v>
      </c>
      <c r="M33" s="273"/>
      <c r="N33" s="273"/>
      <c r="O33" s="273"/>
      <c r="P33" s="273"/>
      <c r="Q33" s="273"/>
      <c r="R33" s="274"/>
      <c r="S33" s="128" t="s">
        <v>92</v>
      </c>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row>
    <row r="34" spans="1:46" ht="27" customHeight="1">
      <c r="A34" s="138" t="s">
        <v>7</v>
      </c>
      <c r="B34" s="139"/>
      <c r="C34" s="140"/>
      <c r="D34" s="414" t="s">
        <v>19</v>
      </c>
      <c r="E34" s="19" t="s">
        <v>62</v>
      </c>
      <c r="F34" s="414" t="s">
        <v>18</v>
      </c>
      <c r="G34" s="22" t="s">
        <v>63</v>
      </c>
      <c r="H34" s="139" t="s">
        <v>16</v>
      </c>
      <c r="I34" s="139"/>
      <c r="J34" s="141"/>
      <c r="K34" s="281"/>
      <c r="L34" s="282"/>
      <c r="M34" s="282"/>
      <c r="N34" s="282"/>
      <c r="O34" s="282"/>
      <c r="P34" s="282"/>
      <c r="Q34" s="282"/>
      <c r="R34" s="283"/>
      <c r="S34" s="103" t="s">
        <v>151</v>
      </c>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row>
    <row r="35" spans="1:46" ht="27" customHeight="1">
      <c r="A35" s="117" t="s">
        <v>17</v>
      </c>
      <c r="B35" s="118"/>
      <c r="C35" s="119"/>
      <c r="D35" s="123" t="s">
        <v>31</v>
      </c>
      <c r="E35" s="124"/>
      <c r="F35" s="125"/>
      <c r="G35" s="287"/>
      <c r="H35" s="287"/>
      <c r="I35" s="287"/>
      <c r="J35" s="287"/>
      <c r="K35" s="287"/>
      <c r="L35" s="287"/>
      <c r="M35" s="287"/>
      <c r="N35" s="287"/>
      <c r="O35" s="287"/>
      <c r="P35" s="287"/>
      <c r="Q35" s="287"/>
      <c r="R35" s="288"/>
      <c r="S35" s="128" t="s">
        <v>157</v>
      </c>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row>
    <row r="36" spans="1:46" ht="27" customHeight="1" thickBot="1">
      <c r="A36" s="120"/>
      <c r="B36" s="121"/>
      <c r="C36" s="122"/>
      <c r="D36" s="129" t="s">
        <v>15</v>
      </c>
      <c r="E36" s="129"/>
      <c r="F36" s="129"/>
      <c r="G36" s="275"/>
      <c r="H36" s="276"/>
      <c r="I36" s="276"/>
      <c r="J36" s="276"/>
      <c r="K36" s="277"/>
      <c r="L36" s="278" t="s">
        <v>104</v>
      </c>
      <c r="M36" s="279"/>
      <c r="N36" s="279"/>
      <c r="O36" s="279"/>
      <c r="P36" s="279"/>
      <c r="Q36" s="279"/>
      <c r="R36" s="280"/>
      <c r="S36" s="128"/>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row>
    <row r="37" spans="1:46" ht="27" customHeight="1" thickBot="1">
      <c r="A37" s="5"/>
      <c r="B37" s="5"/>
      <c r="C37" s="5"/>
      <c r="D37" s="6"/>
      <c r="E37" s="6"/>
      <c r="F37" s="6"/>
      <c r="G37" s="7"/>
      <c r="H37" s="7"/>
      <c r="I37" s="7"/>
      <c r="J37" s="7"/>
      <c r="K37" s="7"/>
      <c r="L37" s="2"/>
      <c r="M37" s="2"/>
      <c r="N37" s="2"/>
      <c r="O37" s="2"/>
      <c r="P37" s="2"/>
      <c r="Q37" s="2"/>
      <c r="R37" s="2"/>
    </row>
    <row r="38" spans="1:46" ht="27" customHeight="1">
      <c r="A38" s="105" t="s">
        <v>71</v>
      </c>
      <c r="B38" s="106"/>
      <c r="C38" s="107"/>
      <c r="D38" s="415" t="s">
        <v>18</v>
      </c>
      <c r="E38" s="289" t="s">
        <v>182</v>
      </c>
      <c r="F38" s="289"/>
      <c r="G38" s="289"/>
      <c r="H38" s="289"/>
      <c r="I38" s="289"/>
      <c r="J38" s="289"/>
      <c r="K38" s="289"/>
      <c r="L38" s="289"/>
      <c r="M38" s="66" t="s">
        <v>187</v>
      </c>
      <c r="N38" s="66"/>
      <c r="O38" s="66"/>
      <c r="P38" s="66"/>
      <c r="Q38" s="66"/>
      <c r="R38" s="68"/>
      <c r="S38" s="128" t="s">
        <v>93</v>
      </c>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row>
    <row r="39" spans="1:46" ht="28.05" customHeight="1">
      <c r="A39" s="108"/>
      <c r="B39" s="109"/>
      <c r="C39" s="110"/>
      <c r="D39" s="98"/>
      <c r="E39" s="290" t="s">
        <v>190</v>
      </c>
      <c r="F39" s="290"/>
      <c r="G39" s="290"/>
      <c r="H39" s="290"/>
      <c r="I39" s="290"/>
      <c r="J39" s="290"/>
      <c r="K39" s="290"/>
      <c r="L39" s="290"/>
      <c r="M39" s="290"/>
      <c r="N39" s="290"/>
      <c r="O39" s="290"/>
      <c r="P39" s="290"/>
      <c r="Q39" s="290"/>
      <c r="R39" s="291"/>
      <c r="S39" s="128"/>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row>
    <row r="40" spans="1:46" ht="28.05" customHeight="1">
      <c r="A40" s="108"/>
      <c r="B40" s="109"/>
      <c r="C40" s="110"/>
      <c r="D40" s="98"/>
      <c r="E40" s="290"/>
      <c r="F40" s="290"/>
      <c r="G40" s="290"/>
      <c r="H40" s="290"/>
      <c r="I40" s="290"/>
      <c r="J40" s="290"/>
      <c r="K40" s="290"/>
      <c r="L40" s="290"/>
      <c r="M40" s="290"/>
      <c r="N40" s="290"/>
      <c r="O40" s="290"/>
      <c r="P40" s="290"/>
      <c r="Q40" s="290"/>
      <c r="R40" s="291"/>
      <c r="S40" s="128"/>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row>
    <row r="41" spans="1:46" ht="28.05" customHeight="1">
      <c r="A41" s="108"/>
      <c r="B41" s="109"/>
      <c r="C41" s="110"/>
      <c r="D41" s="98"/>
      <c r="E41" s="290"/>
      <c r="F41" s="290"/>
      <c r="G41" s="290"/>
      <c r="H41" s="290"/>
      <c r="I41" s="290"/>
      <c r="J41" s="290"/>
      <c r="K41" s="290"/>
      <c r="L41" s="290"/>
      <c r="M41" s="290"/>
      <c r="N41" s="290"/>
      <c r="O41" s="290"/>
      <c r="P41" s="290"/>
      <c r="Q41" s="290"/>
      <c r="R41" s="291"/>
      <c r="S41" s="128"/>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row>
    <row r="42" spans="1:46" ht="28.05" customHeight="1">
      <c r="A42" s="108"/>
      <c r="B42" s="109"/>
      <c r="C42" s="110"/>
      <c r="D42" s="98"/>
      <c r="E42" s="290"/>
      <c r="F42" s="290"/>
      <c r="G42" s="290"/>
      <c r="H42" s="290"/>
      <c r="I42" s="290"/>
      <c r="J42" s="290"/>
      <c r="K42" s="290"/>
      <c r="L42" s="290"/>
      <c r="M42" s="290"/>
      <c r="N42" s="290"/>
      <c r="O42" s="290"/>
      <c r="P42" s="290"/>
      <c r="Q42" s="290"/>
      <c r="R42" s="291"/>
      <c r="S42" s="128"/>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row>
    <row r="43" spans="1:46" ht="27" customHeight="1">
      <c r="A43" s="108"/>
      <c r="B43" s="109"/>
      <c r="C43" s="110"/>
      <c r="D43" s="416" t="s">
        <v>18</v>
      </c>
      <c r="E43" s="69" t="s">
        <v>183</v>
      </c>
      <c r="F43" s="69"/>
      <c r="G43" s="69"/>
      <c r="H43" s="69"/>
      <c r="I43" s="69"/>
      <c r="J43" s="69"/>
      <c r="K43" s="69"/>
      <c r="L43" s="69" t="s">
        <v>188</v>
      </c>
      <c r="M43" s="69"/>
      <c r="N43" s="69"/>
      <c r="O43" s="69"/>
      <c r="P43" s="69"/>
      <c r="Q43" s="69"/>
      <c r="R43" s="73"/>
      <c r="S43" s="128"/>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row>
    <row r="44" spans="1:46" ht="27" customHeight="1">
      <c r="A44" s="108"/>
      <c r="B44" s="109"/>
      <c r="C44" s="110"/>
      <c r="D44" s="98"/>
      <c r="E44" s="99" t="s">
        <v>20</v>
      </c>
      <c r="F44" s="69"/>
      <c r="G44" s="69"/>
      <c r="H44" s="69"/>
      <c r="I44" s="69"/>
      <c r="J44" s="69"/>
      <c r="K44" s="69"/>
      <c r="L44" s="69"/>
      <c r="M44" s="69"/>
      <c r="N44" s="69"/>
      <c r="O44" s="69"/>
      <c r="P44" s="69"/>
      <c r="Q44" s="69"/>
      <c r="R44" s="73"/>
      <c r="S44" s="128"/>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row>
    <row r="45" spans="1:46" ht="27" customHeight="1">
      <c r="A45" s="108"/>
      <c r="B45" s="109"/>
      <c r="C45" s="110"/>
      <c r="D45" s="416" t="s">
        <v>18</v>
      </c>
      <c r="E45" s="69" t="s">
        <v>102</v>
      </c>
      <c r="F45" s="69"/>
      <c r="G45" s="69"/>
      <c r="H45" s="69"/>
      <c r="I45" s="69"/>
      <c r="J45" s="69"/>
      <c r="K45" s="69"/>
      <c r="L45" s="69"/>
      <c r="M45" s="69"/>
      <c r="N45" s="69"/>
      <c r="O45" s="69" t="s">
        <v>188</v>
      </c>
      <c r="P45" s="69"/>
      <c r="Q45" s="69"/>
      <c r="R45" s="73"/>
      <c r="S45" s="128"/>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row>
    <row r="46" spans="1:46" ht="27" customHeight="1" thickBot="1">
      <c r="A46" s="111"/>
      <c r="B46" s="112"/>
      <c r="C46" s="113"/>
      <c r="D46" s="75"/>
      <c r="E46" s="100" t="s">
        <v>103</v>
      </c>
      <c r="F46" s="75"/>
      <c r="G46" s="75"/>
      <c r="H46" s="75"/>
      <c r="I46" s="75"/>
      <c r="J46" s="75"/>
      <c r="K46" s="75"/>
      <c r="L46" s="75"/>
      <c r="M46" s="75"/>
      <c r="N46" s="75"/>
      <c r="O46" s="75"/>
      <c r="P46" s="75"/>
      <c r="Q46" s="75"/>
      <c r="R46" s="77"/>
      <c r="S46" s="128"/>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row>
    <row r="47" spans="1:46" ht="27" customHeight="1"/>
    <row r="48" spans="1:46" ht="18" customHeight="1">
      <c r="A48" s="1" t="s">
        <v>21</v>
      </c>
    </row>
    <row r="49" spans="2:17" ht="18" customHeight="1">
      <c r="B49" s="1" t="s">
        <v>22</v>
      </c>
    </row>
    <row r="50" spans="2:17" ht="30" customHeight="1">
      <c r="B50" s="262" t="s">
        <v>23</v>
      </c>
      <c r="C50" s="262"/>
      <c r="D50" s="262"/>
      <c r="E50" s="262"/>
      <c r="F50" s="262"/>
      <c r="G50" s="262" t="s">
        <v>1</v>
      </c>
      <c r="H50" s="262"/>
      <c r="I50" s="262"/>
      <c r="J50" s="262"/>
      <c r="K50" s="262"/>
      <c r="L50" s="262" t="s">
        <v>24</v>
      </c>
      <c r="M50" s="262"/>
      <c r="N50" s="262"/>
      <c r="O50" s="262"/>
      <c r="P50" s="262"/>
    </row>
    <row r="51" spans="2:17" ht="31.95" customHeight="1">
      <c r="B51" s="269" t="s">
        <v>25</v>
      </c>
      <c r="C51" s="269"/>
      <c r="D51" s="269"/>
      <c r="E51" s="269"/>
      <c r="F51" s="269"/>
      <c r="G51" s="270" t="s">
        <v>27</v>
      </c>
      <c r="H51" s="270"/>
      <c r="I51" s="270"/>
      <c r="J51" s="270"/>
      <c r="K51" s="270"/>
      <c r="L51" s="269" t="s">
        <v>100</v>
      </c>
      <c r="M51" s="269"/>
      <c r="N51" s="269"/>
      <c r="O51" s="269"/>
      <c r="P51" s="269"/>
    </row>
    <row r="52" spans="2:17" ht="31.95" customHeight="1">
      <c r="B52" s="269" t="s">
        <v>99</v>
      </c>
      <c r="C52" s="269"/>
      <c r="D52" s="269"/>
      <c r="E52" s="269"/>
      <c r="F52" s="269"/>
      <c r="G52" s="270" t="s">
        <v>28</v>
      </c>
      <c r="H52" s="270"/>
      <c r="I52" s="270"/>
      <c r="J52" s="270"/>
      <c r="K52" s="270"/>
      <c r="L52" s="269"/>
      <c r="M52" s="269"/>
      <c r="N52" s="269"/>
      <c r="O52" s="269"/>
      <c r="P52" s="269"/>
    </row>
    <row r="53" spans="2:17" ht="31.95" customHeight="1">
      <c r="B53" s="269" t="s">
        <v>26</v>
      </c>
      <c r="C53" s="270"/>
      <c r="D53" s="270"/>
      <c r="E53" s="270"/>
      <c r="F53" s="270"/>
      <c r="G53" s="269" t="s">
        <v>29</v>
      </c>
      <c r="H53" s="269"/>
      <c r="I53" s="269"/>
      <c r="J53" s="269"/>
      <c r="K53" s="269"/>
      <c r="L53" s="269" t="s">
        <v>101</v>
      </c>
      <c r="M53" s="269"/>
      <c r="N53" s="269"/>
      <c r="O53" s="269"/>
      <c r="P53" s="269"/>
    </row>
    <row r="54" spans="2:17" ht="27" customHeight="1">
      <c r="B54" s="268" t="s">
        <v>98</v>
      </c>
      <c r="C54" s="268"/>
      <c r="D54" s="268"/>
      <c r="E54" s="268"/>
      <c r="F54" s="268"/>
      <c r="G54" s="268"/>
      <c r="H54" s="268"/>
      <c r="I54" s="268"/>
      <c r="J54" s="268"/>
      <c r="K54" s="268"/>
      <c r="L54" s="268"/>
      <c r="M54" s="268"/>
      <c r="N54" s="268"/>
      <c r="O54" s="268"/>
      <c r="P54" s="268"/>
      <c r="Q54" s="268"/>
    </row>
    <row r="55" spans="2:17" ht="30" customHeight="1">
      <c r="B55" s="268"/>
      <c r="C55" s="268"/>
      <c r="D55" s="268"/>
      <c r="E55" s="268"/>
      <c r="F55" s="268"/>
      <c r="G55" s="268"/>
      <c r="H55" s="268"/>
      <c r="I55" s="268"/>
      <c r="J55" s="268"/>
      <c r="K55" s="268"/>
      <c r="L55" s="268"/>
      <c r="M55" s="268"/>
      <c r="N55" s="268"/>
      <c r="O55" s="268"/>
      <c r="P55" s="268"/>
      <c r="Q55" s="268"/>
    </row>
    <row r="56" spans="2:17" ht="30" customHeight="1">
      <c r="B56" s="8"/>
      <c r="C56" s="8"/>
      <c r="D56" s="8"/>
      <c r="E56" s="8"/>
      <c r="F56" s="8"/>
      <c r="G56" s="8"/>
      <c r="H56" s="8"/>
      <c r="I56" s="8"/>
      <c r="J56" s="8"/>
      <c r="K56" s="8"/>
      <c r="L56" s="8"/>
      <c r="M56" s="8"/>
      <c r="N56" s="8"/>
      <c r="O56" s="8"/>
      <c r="P56" s="8"/>
      <c r="Q56" s="8"/>
    </row>
    <row r="62" spans="2:17" ht="27" customHeight="1"/>
    <row r="63" spans="2:17" ht="27" customHeight="1"/>
    <row r="64" spans="2:17"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row r="111" ht="27" customHeight="1"/>
    <row r="112" ht="27" customHeight="1"/>
    <row r="113" ht="27" customHeight="1"/>
    <row r="114" ht="27" customHeight="1"/>
    <row r="115" ht="27" customHeight="1"/>
    <row r="116" ht="27" customHeight="1"/>
    <row r="117" ht="27" customHeight="1"/>
    <row r="118" ht="27" customHeight="1"/>
    <row r="119" ht="27" customHeight="1"/>
    <row r="120" ht="27" customHeight="1"/>
    <row r="121" ht="27" customHeight="1"/>
    <row r="122" ht="27" customHeight="1"/>
    <row r="123" ht="27" customHeight="1"/>
    <row r="124" ht="27" customHeight="1"/>
    <row r="125" ht="27" customHeight="1"/>
    <row r="126" ht="27" customHeight="1"/>
    <row r="127" ht="27" customHeight="1"/>
    <row r="128" ht="27" customHeight="1"/>
    <row r="129" ht="27" customHeight="1"/>
    <row r="130" ht="27" customHeight="1"/>
    <row r="131" ht="27" customHeight="1"/>
    <row r="132" ht="27" customHeight="1"/>
    <row r="133" ht="27" customHeight="1"/>
    <row r="134" ht="27" customHeight="1"/>
    <row r="135" ht="27" customHeight="1"/>
  </sheetData>
  <sheetProtection selectLockedCells="1" selectUnlockedCells="1"/>
  <mergeCells count="126">
    <mergeCell ref="S26:AT26"/>
    <mergeCell ref="E39:R42"/>
    <mergeCell ref="D33:F33"/>
    <mergeCell ref="A35:C36"/>
    <mergeCell ref="D36:F36"/>
    <mergeCell ref="A29:C29"/>
    <mergeCell ref="D31:H31"/>
    <mergeCell ref="A24:C24"/>
    <mergeCell ref="D24:I24"/>
    <mergeCell ref="D30:H30"/>
    <mergeCell ref="A28:C28"/>
    <mergeCell ref="A27:C27"/>
    <mergeCell ref="A26:C26"/>
    <mergeCell ref="A25:C25"/>
    <mergeCell ref="J24:K24"/>
    <mergeCell ref="L24:R24"/>
    <mergeCell ref="D25:F25"/>
    <mergeCell ref="G25:H25"/>
    <mergeCell ref="S25:AT25"/>
    <mergeCell ref="S33:AT33"/>
    <mergeCell ref="S34:AT34"/>
    <mergeCell ref="S35:AT36"/>
    <mergeCell ref="H34:J34"/>
    <mergeCell ref="S29:AT29"/>
    <mergeCell ref="B54:Q55"/>
    <mergeCell ref="D35:F35"/>
    <mergeCell ref="B53:F53"/>
    <mergeCell ref="F32:R32"/>
    <mergeCell ref="L33:R33"/>
    <mergeCell ref="A30:C31"/>
    <mergeCell ref="G53:K53"/>
    <mergeCell ref="G36:K36"/>
    <mergeCell ref="L36:R36"/>
    <mergeCell ref="K34:R34"/>
    <mergeCell ref="G33:K33"/>
    <mergeCell ref="A34:C34"/>
    <mergeCell ref="A32:C33"/>
    <mergeCell ref="L51:P52"/>
    <mergeCell ref="G35:R35"/>
    <mergeCell ref="B50:F50"/>
    <mergeCell ref="G50:K50"/>
    <mergeCell ref="L53:P53"/>
    <mergeCell ref="B52:F52"/>
    <mergeCell ref="G51:K51"/>
    <mergeCell ref="G52:K52"/>
    <mergeCell ref="A38:C46"/>
    <mergeCell ref="E38:L38"/>
    <mergeCell ref="B51:F51"/>
    <mergeCell ref="L50:P50"/>
    <mergeCell ref="Y4:Z4"/>
    <mergeCell ref="S16:AT20"/>
    <mergeCell ref="V13:X13"/>
    <mergeCell ref="V14:X14"/>
    <mergeCell ref="AD7:AG7"/>
    <mergeCell ref="AH7:AJ7"/>
    <mergeCell ref="X8:Y8"/>
    <mergeCell ref="Z8:AA8"/>
    <mergeCell ref="AB8:AC8"/>
    <mergeCell ref="AD8:AG8"/>
    <mergeCell ref="AH8:AJ8"/>
    <mergeCell ref="X6:Y6"/>
    <mergeCell ref="Y13:AA14"/>
    <mergeCell ref="I31:M31"/>
    <mergeCell ref="N31:R31"/>
    <mergeCell ref="I30:M30"/>
    <mergeCell ref="E28:N28"/>
    <mergeCell ref="O28:P28"/>
    <mergeCell ref="S27:AT27"/>
    <mergeCell ref="AH9:AI9"/>
    <mergeCell ref="G26:R26"/>
    <mergeCell ref="E26:F26"/>
    <mergeCell ref="S38:AT46"/>
    <mergeCell ref="K2:L2"/>
    <mergeCell ref="G8:H8"/>
    <mergeCell ref="B6:Q6"/>
    <mergeCell ref="A21:R21"/>
    <mergeCell ref="I22:J22"/>
    <mergeCell ref="J11:Q12"/>
    <mergeCell ref="H11:I12"/>
    <mergeCell ref="H9:I10"/>
    <mergeCell ref="K9:R9"/>
    <mergeCell ref="J10:R10"/>
    <mergeCell ref="B17:Q17"/>
    <mergeCell ref="Q18:Q19"/>
    <mergeCell ref="K18:L19"/>
    <mergeCell ref="A16:R16"/>
    <mergeCell ref="R11:R14"/>
    <mergeCell ref="A20:R20"/>
    <mergeCell ref="A17:A19"/>
    <mergeCell ref="R17:R19"/>
    <mergeCell ref="M18:P19"/>
    <mergeCell ref="B18:E18"/>
    <mergeCell ref="F18:I18"/>
    <mergeCell ref="B19:E19"/>
    <mergeCell ref="F19:I19"/>
    <mergeCell ref="A23:C23"/>
    <mergeCell ref="Z6:AA6"/>
    <mergeCell ref="AB6:AC6"/>
    <mergeCell ref="X7:Y7"/>
    <mergeCell ref="Z7:AA7"/>
    <mergeCell ref="AB7:AC7"/>
    <mergeCell ref="X9:Y9"/>
    <mergeCell ref="Z9:AA9"/>
    <mergeCell ref="AD9:AG9"/>
    <mergeCell ref="X10:Y10"/>
    <mergeCell ref="Z10:AA10"/>
    <mergeCell ref="AD10:AF12"/>
    <mergeCell ref="AG10:AI12"/>
    <mergeCell ref="X11:Y11"/>
    <mergeCell ref="Z11:AA11"/>
    <mergeCell ref="H13:I14"/>
    <mergeCell ref="K13:Q13"/>
    <mergeCell ref="K14:Q14"/>
    <mergeCell ref="Q27:R27"/>
    <mergeCell ref="Q28:R28"/>
    <mergeCell ref="E27:N27"/>
    <mergeCell ref="O27:P27"/>
    <mergeCell ref="S32:AT32"/>
    <mergeCell ref="D32:E32"/>
    <mergeCell ref="L29:N29"/>
    <mergeCell ref="O29:Q29"/>
    <mergeCell ref="H29:K29"/>
    <mergeCell ref="S30:AT30"/>
    <mergeCell ref="S31:AT31"/>
    <mergeCell ref="N30:R30"/>
    <mergeCell ref="S28:AT28"/>
  </mergeCells>
  <phoneticPr fontId="2"/>
  <conditionalFormatting sqref="H29">
    <cfRule type="containsText" dxfId="5" priority="1" operator="containsText" text="ERROR">
      <formula>NOT(ISERROR(SEARCH("ERROR",H29)))</formula>
    </cfRule>
    <cfRule type="containsText" dxfId="4" priority="2" operator="containsText" text="加算対象外">
      <formula>NOT(ISERROR(SEARCH("加算対象外",H29)))</formula>
    </cfRule>
  </conditionalFormatting>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rowBreaks count="1" manualBreakCount="1">
    <brk id="29" max="17"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F19C4B13-D6D2-4CA1-979E-D1A33E71C4A8}">
          <x14:formula1>
            <xm:f>リスト用!$B$3:$B$14</xm:f>
          </x14:formula1>
          <xm:sqref>O2 G23 O23</xm:sqref>
        </x14:dataValidation>
        <x14:dataValidation type="list" allowBlank="1" showInputMessage="1" showErrorMessage="1" xr:uid="{F1EE3914-4832-475B-8F39-DEE8A5D1749B}">
          <x14:formula1>
            <xm:f>リスト用!$A$3:$A$4</xm:f>
          </x14:formula1>
          <xm:sqref>M2 E23 M23</xm:sqref>
        </x14:dataValidation>
        <x14:dataValidation type="list" allowBlank="1" showInputMessage="1" showErrorMessage="1" xr:uid="{32C056CF-4E63-4F6B-91D7-8F6B5424C173}">
          <x14:formula1>
            <xm:f>リスト用!$C$3:$C$33</xm:f>
          </x14:formula1>
          <xm:sqref>Q2 I23 Q23</xm:sqref>
        </x14:dataValidation>
        <x14:dataValidation type="list" allowBlank="1" showInputMessage="1" showErrorMessage="1" xr:uid="{D2FC9953-1783-4349-802C-856386F09207}">
          <x14:formula1>
            <xm:f>リスト用!$H$3:$H$4</xm:f>
          </x14:formula1>
          <xm:sqref>D29 F29 D34 F34 D38 D43 D45</xm:sqref>
        </x14:dataValidation>
        <x14:dataValidation type="list" showInputMessage="1" showErrorMessage="1" xr:uid="{13E0A2B2-DEFA-4740-B6A9-8F2BB9AB0592}">
          <x14:formula1>
            <xm:f>リスト用!$E$3:$E$7</xm:f>
          </x14:formula1>
          <xm:sqref>D24:I24</xm:sqref>
        </x14:dataValidation>
        <x14:dataValidation type="list" allowBlank="1" showInputMessage="1" showErrorMessage="1" xr:uid="{07639B25-DDEA-4A5B-B043-2CF7288AD38E}">
          <x14:formula1>
            <xm:f>リスト用!$I$3:$I$36</xm:f>
          </x14:formula1>
          <xm:sqref>Q27:R28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730D8C-DA3A-4F8F-A9C2-6095F3BD20E6}">
  <sheetPr>
    <tabColor rgb="FF00B0F0"/>
  </sheetPr>
  <dimension ref="A1:AT110"/>
  <sheetViews>
    <sheetView view="pageBreakPreview" zoomScaleNormal="100" zoomScaleSheetLayoutView="100" workbookViewId="0"/>
  </sheetViews>
  <sheetFormatPr defaultColWidth="4.69921875" defaultRowHeight="22.05" customHeight="1"/>
  <cols>
    <col min="1" max="5" width="4.69921875" style="1"/>
    <col min="6" max="6" width="4.69921875" style="1" customWidth="1"/>
    <col min="7" max="21" width="4.69921875" style="1"/>
    <col min="22" max="22" width="4.69921875" style="1" customWidth="1"/>
    <col min="23" max="16384" width="4.69921875" style="1"/>
  </cols>
  <sheetData>
    <row r="1" spans="1:46" ht="22.05" customHeight="1">
      <c r="A1" s="9" t="s">
        <v>33</v>
      </c>
      <c r="B1" s="9"/>
      <c r="C1" s="9"/>
      <c r="D1" s="9"/>
      <c r="E1" s="9"/>
      <c r="F1" s="9"/>
      <c r="G1" s="9"/>
      <c r="H1" s="9"/>
      <c r="I1" s="9"/>
      <c r="J1" s="9"/>
      <c r="K1" s="9"/>
      <c r="L1" s="9"/>
      <c r="M1" s="9"/>
      <c r="N1" s="9"/>
      <c r="O1" s="9"/>
      <c r="P1" s="9"/>
      <c r="Q1" s="9"/>
      <c r="R1" s="9"/>
    </row>
    <row r="2" spans="1:46" ht="27" customHeight="1">
      <c r="A2" s="9"/>
      <c r="B2" s="9"/>
      <c r="C2" s="9"/>
      <c r="D2" s="9"/>
      <c r="E2" s="9"/>
      <c r="F2" s="9"/>
      <c r="G2" s="9"/>
      <c r="H2" s="9"/>
      <c r="I2" s="9"/>
      <c r="J2" s="9"/>
      <c r="K2" s="229" t="s">
        <v>58</v>
      </c>
      <c r="L2" s="229"/>
      <c r="M2" s="31"/>
      <c r="N2" s="18" t="s">
        <v>59</v>
      </c>
      <c r="O2" s="31"/>
      <c r="P2" s="18" t="s">
        <v>60</v>
      </c>
      <c r="Q2" s="31"/>
      <c r="R2" s="18" t="s">
        <v>61</v>
      </c>
      <c r="T2" s="1" t="s">
        <v>75</v>
      </c>
    </row>
    <row r="3" spans="1:46" ht="15" customHeight="1">
      <c r="A3" s="9"/>
      <c r="B3" s="9"/>
      <c r="C3" s="9"/>
      <c r="D3" s="9"/>
      <c r="E3" s="9"/>
      <c r="F3" s="9"/>
      <c r="G3" s="9"/>
      <c r="H3" s="9"/>
      <c r="I3" s="9"/>
      <c r="J3" s="9"/>
      <c r="K3" s="9"/>
      <c r="L3" s="9"/>
      <c r="M3" s="9"/>
      <c r="N3" s="9"/>
      <c r="O3" s="9"/>
      <c r="P3" s="9"/>
      <c r="Q3" s="9"/>
      <c r="R3" s="9"/>
      <c r="V3" s="1" t="s">
        <v>74</v>
      </c>
      <c r="Y3" s="27" t="s">
        <v>76</v>
      </c>
      <c r="AB3" s="1" t="s">
        <v>82</v>
      </c>
    </row>
    <row r="4" spans="1:46" ht="22.05" customHeight="1">
      <c r="A4" s="9" t="s">
        <v>0</v>
      </c>
      <c r="B4" s="9"/>
      <c r="C4" s="9"/>
      <c r="D4" s="9"/>
      <c r="E4" s="9"/>
      <c r="F4" s="9"/>
      <c r="G4" s="9"/>
      <c r="H4" s="9"/>
      <c r="I4" s="9"/>
      <c r="J4" s="9"/>
      <c r="K4" s="9"/>
      <c r="L4" s="9"/>
      <c r="M4" s="9"/>
      <c r="N4" s="9"/>
      <c r="O4" s="9"/>
      <c r="P4" s="9"/>
      <c r="Q4" s="9"/>
      <c r="R4" s="9"/>
      <c r="V4" s="27">
        <f>'申請書(様式第１号)'!$V$4</f>
        <v>0</v>
      </c>
      <c r="Y4" s="198" t="e" cm="1">
        <f t="array" ref="Y4">_xlfn.IFS(OR($V$4=リスト用!$E$3,$V$4=リスト用!$E$4),"1,000,000",OR($V$4=リスト用!$E$5,$V$4=リスト用!$E$6),"500,000",OR($V$4=リスト用!$E$7),"300,000")</f>
        <v>#N/A</v>
      </c>
      <c r="Z4" s="198"/>
      <c r="AB4" s="1" t="e" cm="1">
        <f t="array" ref="AB4">_xlfn.IFS(OR($V$4="日本代表チーム",$V$4="国外代表チーム",$V$4="学生チーム"),"200",OR($V$4="トップリーグチーム",$V$4="社会人チーム"),"300")</f>
        <v>#N/A</v>
      </c>
      <c r="AC4" s="27" t="e">
        <f>IF($E$26-$AB$4&gt;=0,"正","負")</f>
        <v>#N/A</v>
      </c>
    </row>
    <row r="5" spans="1:46" ht="15" customHeight="1"/>
    <row r="6" spans="1:46" ht="22.05" customHeight="1">
      <c r="B6" s="230" t="str">
        <f>""&amp;リスト用!$A$6&amp;"高知県スポーツ合宿支援事業助成金変更申請書"</f>
        <v>令和８年度高知県スポーツ合宿支援事業助成金変更申請書</v>
      </c>
      <c r="C6" s="230"/>
      <c r="D6" s="230"/>
      <c r="E6" s="230"/>
      <c r="F6" s="230"/>
      <c r="G6" s="230"/>
      <c r="H6" s="230"/>
      <c r="I6" s="230"/>
      <c r="J6" s="230"/>
      <c r="K6" s="230"/>
      <c r="L6" s="230"/>
      <c r="M6" s="230"/>
      <c r="N6" s="230"/>
      <c r="O6" s="230"/>
      <c r="P6" s="230"/>
      <c r="Q6" s="230"/>
      <c r="X6" s="231">
        <v>1000</v>
      </c>
      <c r="Y6" s="231"/>
      <c r="Z6" s="231">
        <v>2000</v>
      </c>
      <c r="AA6" s="231"/>
      <c r="AB6" s="231">
        <v>5000</v>
      </c>
      <c r="AC6" s="231"/>
    </row>
    <row r="7" spans="1:46" ht="15" customHeight="1">
      <c r="V7" s="1" t="str">
        <f>リスト用!$E$3</f>
        <v>日本代表チーム</v>
      </c>
      <c r="X7" s="202"/>
      <c r="Y7" s="202"/>
      <c r="Z7" s="202"/>
      <c r="AA7" s="202"/>
      <c r="AB7" s="202" t="str" cm="1">
        <f t="array" ref="AB7">_xlfn.IFS($V$4=$V7,(IF($E$26&gt;=200,200,$E$26)),OR($V$4&lt;&gt;$V7,$V$4&lt;&gt;$V8),"")</f>
        <v/>
      </c>
      <c r="AC7" s="202"/>
      <c r="AD7" s="199" t="s">
        <v>83</v>
      </c>
      <c r="AE7" s="199"/>
      <c r="AF7" s="199"/>
      <c r="AG7" s="199"/>
      <c r="AH7" s="200">
        <f>(SUM($X$7:$Y$11)*$X$6)+(SUM($Z$7:$AA$11)*$Z$6)+(SUM($AB$7:$AC$11)*$AB$6)</f>
        <v>0</v>
      </c>
      <c r="AI7" s="200"/>
      <c r="AJ7" s="200"/>
    </row>
    <row r="8" spans="1:46" ht="15" customHeight="1" thickBot="1">
      <c r="G8" s="201"/>
      <c r="H8" s="201"/>
      <c r="I8" s="4" t="str">
        <f>'申請書(様式第１号)'!$I$8</f>
        <v>　本届の記載内容に不備・虚偽はなく、要綱等を遵守します。</v>
      </c>
      <c r="V8" s="1" t="str">
        <f>リスト用!$E$4</f>
        <v>国外代表チーム</v>
      </c>
      <c r="X8" s="202"/>
      <c r="Y8" s="202"/>
      <c r="Z8" s="202"/>
      <c r="AA8" s="202"/>
      <c r="AB8" s="202" t="str" cm="1">
        <f t="array" ref="AB8">_xlfn.IFS($V$4=$V8,(IF($E$26&gt;=200,200,$E$26)),OR($V$4&lt;&gt;$V8,$V$4&lt;&gt;$V9),"")</f>
        <v/>
      </c>
      <c r="AC8" s="202"/>
      <c r="AD8" s="199" t="s">
        <v>96</v>
      </c>
      <c r="AE8" s="199"/>
      <c r="AF8" s="199"/>
      <c r="AG8" s="199"/>
      <c r="AH8" s="200" cm="1">
        <f t="array" ref="AH8">_xlfn.IFS(OR(AND($Q$27="高知市",$Q$28="高知市"),OR($D$29="□",F29="☑")),0,AND($D$29="☑",$O$29&lt;&gt;""),MIN(ROUNDDOWN($O$29/2,-3),50000))</f>
        <v>0</v>
      </c>
      <c r="AI8" s="200"/>
      <c r="AJ8" s="200"/>
    </row>
    <row r="9" spans="1:46" ht="30" customHeight="1">
      <c r="H9" s="105" t="str">
        <f>'申請書(様式第１号)'!$H$9</f>
        <v>申請団体
所在地</v>
      </c>
      <c r="I9" s="107"/>
      <c r="J9" s="81" t="str">
        <f>'申請書(様式第１号)'!$J$9</f>
        <v>〒</v>
      </c>
      <c r="K9" s="205" t="str">
        <f>IF('申請書(様式第１号)'!$K$9&lt;&gt;"",'申請書(様式第１号)'!$K$9,"")</f>
        <v/>
      </c>
      <c r="L9" s="205"/>
      <c r="M9" s="205"/>
      <c r="N9" s="205"/>
      <c r="O9" s="205"/>
      <c r="P9" s="205"/>
      <c r="Q9" s="205"/>
      <c r="R9" s="206"/>
      <c r="V9" s="1" t="str">
        <f>リスト用!$E$5</f>
        <v>トップリーグチーム</v>
      </c>
      <c r="X9" s="202" t="str" cm="1">
        <f t="array" ref="X9">_xlfn.IFS($V$4=$V9,(IF($E$26&gt;=100,100,$E$26)),OR($V$4&lt;&gt;$V9,$V$4&lt;&gt;$V10),"")</f>
        <v/>
      </c>
      <c r="Y9" s="202"/>
      <c r="Z9" s="202" t="str" cm="1">
        <f t="array" ref="Z9">_xlfn.IFS($V$4=$V9,(IF($AC$4="正",$AB$4-$X9,$E$26-$X9)),OR($V$4&lt;&gt;$V9,$V$4&lt;&gt;$V10),"")</f>
        <v/>
      </c>
      <c r="AA9" s="202"/>
      <c r="AB9" s="30"/>
      <c r="AC9" s="30"/>
      <c r="AD9" s="207" t="s">
        <v>85</v>
      </c>
      <c r="AE9" s="207"/>
      <c r="AF9" s="207"/>
      <c r="AG9" s="207"/>
      <c r="AH9" s="208">
        <f>IF($F$29="□",SUM($AH$7:$AI$8),$AH$7)</f>
        <v>0</v>
      </c>
      <c r="AI9" s="208"/>
      <c r="AJ9" s="61"/>
    </row>
    <row r="10" spans="1:46" ht="30" customHeight="1">
      <c r="H10" s="203"/>
      <c r="I10" s="204"/>
      <c r="J10" s="209" t="str">
        <f>IF('申請書(様式第１号)'!$J$10&lt;&gt;"",'申請書(様式第１号)'!$J$10,"")</f>
        <v/>
      </c>
      <c r="K10" s="210"/>
      <c r="L10" s="210"/>
      <c r="M10" s="210"/>
      <c r="N10" s="210"/>
      <c r="O10" s="210"/>
      <c r="P10" s="210"/>
      <c r="Q10" s="210"/>
      <c r="R10" s="211"/>
      <c r="V10" s="1" t="str">
        <f>リスト用!$E$6</f>
        <v>社会人チーム</v>
      </c>
      <c r="X10" s="202" t="str" cm="1">
        <f t="array" ref="X10">_xlfn.IFS($V$4=$V10,(IF($E$26&gt;=100,100,$E$26)),OR($V$4&lt;&gt;$V10,$V$4&lt;&gt;$V11),"")</f>
        <v/>
      </c>
      <c r="Y10" s="202"/>
      <c r="Z10" s="202" t="str" cm="1">
        <f t="array" ref="Z10">_xlfn.IFS($V$4=$V10,(IF($AC$4="正",$AB$4-$X10,$E$26-$X10)),OR($V$4&lt;&gt;$V10,$V$4&lt;&gt;$V11),"")</f>
        <v/>
      </c>
      <c r="AA10" s="202"/>
      <c r="AB10" s="30"/>
      <c r="AC10" s="30"/>
      <c r="AD10" s="212" t="s">
        <v>84</v>
      </c>
      <c r="AE10" s="212"/>
      <c r="AF10" s="212"/>
      <c r="AG10" s="215">
        <f>IF($E$32="☑",MIN($AH$9,#REF!),MIN($AH$9,$J$32))</f>
        <v>0</v>
      </c>
      <c r="AH10" s="215"/>
      <c r="AI10" s="215"/>
      <c r="AJ10" s="59"/>
    </row>
    <row r="11" spans="1:46" ht="30" customHeight="1">
      <c r="H11" s="218" t="str">
        <f>'申請書(様式第１号)'!$H$11</f>
        <v>申請
団体名</v>
      </c>
      <c r="I11" s="219"/>
      <c r="J11" s="220" t="str">
        <f>IF('申請書(様式第１号)'!$J$11&lt;&gt;"",'申請書(様式第１号)'!$J$11,"")</f>
        <v/>
      </c>
      <c r="K11" s="221"/>
      <c r="L11" s="221"/>
      <c r="M11" s="221"/>
      <c r="N11" s="221"/>
      <c r="O11" s="221"/>
      <c r="P11" s="221"/>
      <c r="Q11" s="222"/>
      <c r="R11" s="224" t="s">
        <v>9</v>
      </c>
      <c r="V11" s="1" t="str">
        <f>リスト用!$E$7</f>
        <v>学生チーム</v>
      </c>
      <c r="X11" s="202" t="str" cm="1">
        <f t="array" ref="X11">_xlfn.IFS($V$4=$V11,(IF($E$26&gt;=100,100,$E$26)),OR($V$4&lt;&gt;$V11,$V$4&lt;&gt;$T29),"")</f>
        <v/>
      </c>
      <c r="Y11" s="202"/>
      <c r="Z11" s="202" t="str" cm="1">
        <f t="array" ref="Z11">_xlfn.IFS($V$4=$V11,(IF($AC$4="正",$AB$4-$X11,$E$26-$X11)),OR($V$4&lt;&gt;$V11,$V$4&lt;&gt;$T29),"")</f>
        <v/>
      </c>
      <c r="AA11" s="202"/>
      <c r="AB11" s="30"/>
      <c r="AC11" s="30"/>
      <c r="AD11" s="213"/>
      <c r="AE11" s="213"/>
      <c r="AF11" s="213"/>
      <c r="AG11" s="216"/>
      <c r="AH11" s="216"/>
      <c r="AI11" s="216"/>
    </row>
    <row r="12" spans="1:46" ht="30" customHeight="1">
      <c r="H12" s="203"/>
      <c r="I12" s="204"/>
      <c r="J12" s="209"/>
      <c r="K12" s="210"/>
      <c r="L12" s="210"/>
      <c r="M12" s="210"/>
      <c r="N12" s="210"/>
      <c r="O12" s="210"/>
      <c r="P12" s="210"/>
      <c r="Q12" s="223"/>
      <c r="R12" s="225"/>
      <c r="V12" s="1">
        <f>IF($E$32=TRUE,MIN($I$18,#REF!),(MIN($I$18,$K$32)))</f>
        <v>0</v>
      </c>
      <c r="AD12" s="214"/>
      <c r="AE12" s="214"/>
      <c r="AF12" s="214"/>
      <c r="AG12" s="217"/>
      <c r="AH12" s="217"/>
      <c r="AI12" s="217"/>
    </row>
    <row r="13" spans="1:46" ht="30" customHeight="1">
      <c r="H13" s="232" t="str">
        <f>'申請書(様式第１号)'!$H$13</f>
        <v>申請団体
代表者
(職・氏名)</v>
      </c>
      <c r="I13" s="110"/>
      <c r="J13" s="95" t="str">
        <f>'申請書(様式第１号)'!$J$13</f>
        <v>職：</v>
      </c>
      <c r="K13" s="233" t="str">
        <f>IF('申請書(様式第１号)'!$K$13&lt;&gt;"",'申請書(様式第１号)'!$K$13,"")</f>
        <v/>
      </c>
      <c r="L13" s="233"/>
      <c r="M13" s="233"/>
      <c r="N13" s="233"/>
      <c r="O13" s="233"/>
      <c r="P13" s="233"/>
      <c r="Q13" s="233"/>
      <c r="R13" s="225"/>
      <c r="V13" s="234" t="e">
        <f>DATE($E$24+2018,$G$24,$I$24)</f>
        <v>#VALUE!</v>
      </c>
      <c r="W13" s="234"/>
      <c r="X13" s="234"/>
      <c r="Y13" s="198" t="str">
        <f>IF($G$25&lt;&gt;"",_xlfn.DAYS(IF(AND($O$24=3,$Q$24-15&gt;0),DATE($M$24+2018,3,16),$V$14),$V$13),"")</f>
        <v/>
      </c>
      <c r="Z13" s="198"/>
      <c r="AA13" s="198"/>
    </row>
    <row r="14" spans="1:46" ht="30" customHeight="1" thickBot="1">
      <c r="A14" s="3"/>
      <c r="B14" s="3"/>
      <c r="H14" s="111"/>
      <c r="I14" s="113"/>
      <c r="J14" s="25" t="str">
        <f>'申請書(様式第１号)'!$J$14</f>
        <v>氏名：</v>
      </c>
      <c r="K14" s="235" t="str">
        <f>IF('申請書(様式第１号)'!$K$14&lt;&gt;"",'申請書(様式第１号)'!$K$14,"")</f>
        <v/>
      </c>
      <c r="L14" s="235"/>
      <c r="M14" s="235"/>
      <c r="N14" s="235"/>
      <c r="O14" s="235"/>
      <c r="P14" s="235"/>
      <c r="Q14" s="235"/>
      <c r="R14" s="226"/>
      <c r="V14" s="234" t="e">
        <f>DATE($M$24+2018,$O$24,$Q$24)</f>
        <v>#VALUE!</v>
      </c>
      <c r="W14" s="234"/>
      <c r="X14" s="234"/>
      <c r="Y14" s="198"/>
      <c r="Z14" s="198"/>
      <c r="AA14" s="198"/>
    </row>
    <row r="15" spans="1:46" ht="25.95" customHeight="1">
      <c r="A15" s="3"/>
      <c r="B15" s="3"/>
      <c r="H15" s="6"/>
      <c r="I15" s="6"/>
      <c r="J15" s="89"/>
      <c r="K15" s="13"/>
      <c r="L15" s="13"/>
      <c r="M15" s="13"/>
      <c r="N15" s="13"/>
      <c r="O15" s="13"/>
      <c r="P15" s="13"/>
      <c r="Q15" s="13"/>
      <c r="R15" s="90"/>
      <c r="V15" s="198"/>
      <c r="W15" s="198"/>
      <c r="X15" s="198"/>
    </row>
    <row r="16" spans="1:46" ht="15" customHeight="1" thickBot="1">
      <c r="A16" s="236"/>
      <c r="B16" s="236"/>
      <c r="C16" s="236"/>
      <c r="D16" s="236"/>
      <c r="E16" s="236"/>
      <c r="F16" s="236"/>
      <c r="G16" s="236"/>
      <c r="H16" s="236"/>
      <c r="I16" s="236"/>
      <c r="J16" s="236"/>
      <c r="K16" s="236"/>
      <c r="L16" s="236"/>
      <c r="M16" s="236"/>
      <c r="N16" s="236"/>
      <c r="O16" s="236"/>
      <c r="P16" s="236"/>
      <c r="Q16" s="236"/>
      <c r="R16" s="236"/>
      <c r="S16" s="104" t="s">
        <v>155</v>
      </c>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row>
    <row r="17" spans="1:46" ht="19.95" customHeight="1" thickTop="1" thickBot="1">
      <c r="A17" s="237"/>
      <c r="B17" s="238" t="s">
        <v>180</v>
      </c>
      <c r="C17" s="239"/>
      <c r="D17" s="239"/>
      <c r="E17" s="239"/>
      <c r="F17" s="239"/>
      <c r="G17" s="239"/>
      <c r="H17" s="239"/>
      <c r="I17" s="239"/>
      <c r="J17" s="239"/>
      <c r="K17" s="239"/>
      <c r="L17" s="239"/>
      <c r="M17" s="239"/>
      <c r="N17" s="239"/>
      <c r="O17" s="239"/>
      <c r="P17" s="239"/>
      <c r="Q17" s="240"/>
      <c r="R17" s="241"/>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row>
    <row r="18" spans="1:46" ht="28.05" customHeight="1" thickTop="1">
      <c r="A18" s="237"/>
      <c r="B18" s="242" t="s">
        <v>13</v>
      </c>
      <c r="C18" s="243"/>
      <c r="D18" s="243"/>
      <c r="E18" s="243"/>
      <c r="F18" s="244" t="str">
        <f>IF($AH$7&gt;0,$AH$7,"")</f>
        <v/>
      </c>
      <c r="G18" s="244"/>
      <c r="H18" s="244"/>
      <c r="I18" s="244"/>
      <c r="J18" s="12" t="s">
        <v>2</v>
      </c>
      <c r="K18" s="187" t="s">
        <v>14</v>
      </c>
      <c r="L18" s="188"/>
      <c r="M18" s="191" t="str">
        <f>IF(SUM(F18:I19)&gt;0,SUM(F18:I19),"")</f>
        <v/>
      </c>
      <c r="N18" s="191"/>
      <c r="O18" s="191"/>
      <c r="P18" s="191"/>
      <c r="Q18" s="193" t="s">
        <v>2</v>
      </c>
      <c r="R18" s="241"/>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row>
    <row r="19" spans="1:46" ht="28.05" customHeight="1" thickBot="1">
      <c r="A19" s="237"/>
      <c r="B19" s="195" t="s">
        <v>96</v>
      </c>
      <c r="C19" s="196"/>
      <c r="D19" s="196"/>
      <c r="E19" s="196"/>
      <c r="F19" s="197" t="str">
        <f>IF($E$24="","",IF($F$29="☑",0,$AH$8))</f>
        <v/>
      </c>
      <c r="G19" s="197"/>
      <c r="H19" s="197"/>
      <c r="I19" s="197"/>
      <c r="J19" s="62" t="s">
        <v>2</v>
      </c>
      <c r="K19" s="189"/>
      <c r="L19" s="190"/>
      <c r="M19" s="192"/>
      <c r="N19" s="192"/>
      <c r="O19" s="192"/>
      <c r="P19" s="192"/>
      <c r="Q19" s="194"/>
      <c r="R19" s="241"/>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row>
    <row r="20" spans="1:46" ht="15" customHeight="1">
      <c r="A20" s="198"/>
      <c r="B20" s="198"/>
      <c r="C20" s="198"/>
      <c r="D20" s="198"/>
      <c r="E20" s="198"/>
      <c r="F20" s="198"/>
      <c r="G20" s="198"/>
      <c r="H20" s="198"/>
      <c r="I20" s="198"/>
      <c r="J20" s="198"/>
      <c r="K20" s="198"/>
      <c r="L20" s="198"/>
      <c r="M20" s="198"/>
      <c r="N20" s="198"/>
      <c r="O20" s="198"/>
      <c r="P20" s="198"/>
      <c r="Q20" s="198"/>
      <c r="R20" s="198"/>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row>
    <row r="21" spans="1:46" ht="22.05" customHeight="1">
      <c r="A21" s="179" t="str">
        <f>""&amp;リスト用!$A$6&amp;"高知県スポーツ合宿支援事業助成金交付要綱第７条に基づき、下記のとおり申請します。"</f>
        <v>令和８年度高知県スポーツ合宿支援事業助成金交付要綱第７条に基づき、下記のとおり申請します。</v>
      </c>
      <c r="B21" s="179"/>
      <c r="C21" s="179"/>
      <c r="D21" s="179"/>
      <c r="E21" s="179"/>
      <c r="F21" s="179"/>
      <c r="G21" s="179"/>
      <c r="H21" s="179"/>
      <c r="I21" s="179"/>
      <c r="J21" s="179"/>
      <c r="K21" s="179"/>
      <c r="L21" s="179"/>
      <c r="M21" s="179"/>
      <c r="N21" s="179"/>
      <c r="O21" s="179"/>
      <c r="P21" s="179"/>
      <c r="Q21" s="179"/>
      <c r="R21" s="179"/>
    </row>
    <row r="22" spans="1:46" ht="22.05" customHeight="1" thickBot="1">
      <c r="I22" s="180" t="s">
        <v>3</v>
      </c>
      <c r="J22" s="180"/>
      <c r="AF22" s="84"/>
      <c r="AG22" s="84"/>
      <c r="AH22" s="84"/>
      <c r="AI22" s="83"/>
      <c r="AJ22" s="86"/>
    </row>
    <row r="23" spans="1:46" ht="30" customHeight="1">
      <c r="A23" s="181" t="s">
        <v>34</v>
      </c>
      <c r="B23" s="182"/>
      <c r="C23" s="183"/>
      <c r="D23" s="296" t="s">
        <v>169</v>
      </c>
      <c r="E23" s="296"/>
      <c r="F23" s="297"/>
      <c r="G23" s="298" t="s">
        <v>35</v>
      </c>
      <c r="H23" s="299"/>
      <c r="I23" s="300"/>
      <c r="J23" s="301"/>
      <c r="K23" s="301"/>
      <c r="L23" s="301"/>
      <c r="M23" s="301"/>
      <c r="N23" s="301"/>
      <c r="O23" s="301"/>
      <c r="P23" s="301"/>
      <c r="Q23" s="301"/>
      <c r="R23" s="302"/>
      <c r="S23" s="116" t="s">
        <v>95</v>
      </c>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row>
    <row r="24" spans="1:46" ht="30" customHeight="1">
      <c r="A24" s="171" t="str">
        <f>'申請書(様式第１号)'!$A$23</f>
        <v>合宿期間</v>
      </c>
      <c r="B24" s="172"/>
      <c r="C24" s="173"/>
      <c r="D24" s="23" t="str">
        <f>$K$2</f>
        <v>令和</v>
      </c>
      <c r="E24" s="63" t="str">
        <f>IF('申請書(様式第１号)'!$E$23&lt;&gt;"",'申請書(様式第１号)'!$E$23,"")</f>
        <v/>
      </c>
      <c r="F24" s="23" t="s">
        <v>59</v>
      </c>
      <c r="G24" s="63" t="str">
        <f>IF('申請書(様式第１号)'!$G$23&lt;&gt;"",'申請書(様式第１号)'!$G$23,"")</f>
        <v/>
      </c>
      <c r="H24" s="23" t="s">
        <v>60</v>
      </c>
      <c r="I24" s="63" t="str">
        <f>IF('申請書(様式第１号)'!$I$23&lt;&gt;"",'申請書(様式第１号)'!$I$23,"")</f>
        <v/>
      </c>
      <c r="J24" s="23" t="s">
        <v>61</v>
      </c>
      <c r="K24" s="11" t="s">
        <v>11</v>
      </c>
      <c r="L24" s="23" t="str">
        <f>$K$2</f>
        <v>令和</v>
      </c>
      <c r="M24" s="63" t="str">
        <f>IF('申請書(様式第１号)'!$M$23&lt;&gt;"",'申請書(様式第１号)'!$M$23,"")</f>
        <v/>
      </c>
      <c r="N24" s="23" t="s">
        <v>59</v>
      </c>
      <c r="O24" s="63" t="str">
        <f>IF('申請書(様式第１号)'!$O$23&lt;&gt;"",'申請書(様式第１号)'!$O$23,"")</f>
        <v/>
      </c>
      <c r="P24" s="23" t="s">
        <v>60</v>
      </c>
      <c r="Q24" s="63" t="str">
        <f>IF('申請書(様式第１号)'!$Q$23&lt;&gt;"",'申請書(様式第１号)'!$Q$23,"")</f>
        <v/>
      </c>
      <c r="R24" s="24" t="s">
        <v>61</v>
      </c>
      <c r="S24" s="114" t="s">
        <v>163</v>
      </c>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row>
    <row r="25" spans="1:46" ht="30" customHeight="1">
      <c r="A25" s="156" t="str">
        <f>'申請書(様式第１号)'!$A$25</f>
        <v>参加者数等</v>
      </c>
      <c r="B25" s="159"/>
      <c r="C25" s="167"/>
      <c r="D25" s="174" t="s">
        <v>161</v>
      </c>
      <c r="E25" s="175"/>
      <c r="F25" s="175"/>
      <c r="G25" s="176" t="str">
        <f>IF('申請書(様式第１号)'!$G$25&lt;&gt;"",'申請書(様式第１号)'!$G$25,"")</f>
        <v/>
      </c>
      <c r="H25" s="176"/>
      <c r="I25" s="85" t="s">
        <v>64</v>
      </c>
      <c r="J25" s="102"/>
      <c r="K25" s="102"/>
      <c r="L25" s="102"/>
      <c r="M25" s="102"/>
      <c r="N25" s="102"/>
      <c r="O25" s="102"/>
      <c r="P25" s="102"/>
      <c r="Q25" s="79"/>
      <c r="R25" s="80"/>
      <c r="S25" s="116"/>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row>
    <row r="26" spans="1:46" ht="30" customHeight="1">
      <c r="A26" s="156" t="str">
        <f>'申請書(様式第１号)'!$A$26</f>
        <v>延べ宿泊数</v>
      </c>
      <c r="B26" s="159"/>
      <c r="C26" s="167"/>
      <c r="D26" s="88" t="s">
        <v>65</v>
      </c>
      <c r="E26" s="168"/>
      <c r="F26" s="168"/>
      <c r="G26" s="169" t="str">
        <f>IF($Y$13&lt;=0,"人泊　 （助成対象宿泊日数　　　　 　　泊）","人泊　 （助成対象宿泊日数　 "&amp;Y13&amp;"　 泊）")</f>
        <v>人泊　 （助成対象宿泊日数　 　 泊）</v>
      </c>
      <c r="H26" s="169"/>
      <c r="I26" s="169"/>
      <c r="J26" s="169"/>
      <c r="K26" s="169"/>
      <c r="L26" s="169"/>
      <c r="M26" s="169"/>
      <c r="N26" s="169"/>
      <c r="O26" s="169"/>
      <c r="P26" s="169"/>
      <c r="Q26" s="169"/>
      <c r="R26" s="170"/>
      <c r="S26" s="116"/>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row>
    <row r="27" spans="1:46" ht="30" customHeight="1">
      <c r="A27" s="171" t="str">
        <f>'申請書(様式第１号)'!$A$27</f>
        <v>宿泊施設</v>
      </c>
      <c r="B27" s="172"/>
      <c r="C27" s="173"/>
      <c r="D27" s="93" t="s">
        <v>5</v>
      </c>
      <c r="E27" s="247" t="str">
        <f>IF('申請書(様式第１号)'!$E$27&lt;&gt;"",'申請書(様式第１号)'!$E$27,"")</f>
        <v/>
      </c>
      <c r="F27" s="247"/>
      <c r="G27" s="247"/>
      <c r="H27" s="247"/>
      <c r="I27" s="247"/>
      <c r="J27" s="247"/>
      <c r="K27" s="247"/>
      <c r="L27" s="247"/>
      <c r="M27" s="247"/>
      <c r="N27" s="247"/>
      <c r="O27" s="163" t="s">
        <v>152</v>
      </c>
      <c r="P27" s="164"/>
      <c r="Q27" s="245" t="str">
        <f>IF('申請書(様式第１号)'!$Q$27&lt;&gt;"",'申請書(様式第１号)'!$Q$27,"")</f>
        <v/>
      </c>
      <c r="R27" s="246"/>
      <c r="S27" s="116"/>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row>
    <row r="28" spans="1:46" ht="30" customHeight="1">
      <c r="A28" s="138" t="str">
        <f>'申請書(様式第１号)'!$A$28</f>
        <v>スポーツ施設</v>
      </c>
      <c r="B28" s="139"/>
      <c r="C28" s="140"/>
      <c r="D28" s="94" t="s">
        <v>5</v>
      </c>
      <c r="E28" s="247" t="str">
        <f>IF('申請書(様式第１号)'!$E$28&lt;&gt;"",'申請書(様式第１号)'!$E$28,"")</f>
        <v/>
      </c>
      <c r="F28" s="247"/>
      <c r="G28" s="247"/>
      <c r="H28" s="247"/>
      <c r="I28" s="247"/>
      <c r="J28" s="247"/>
      <c r="K28" s="247"/>
      <c r="L28" s="247"/>
      <c r="M28" s="247"/>
      <c r="N28" s="247"/>
      <c r="O28" s="163" t="s">
        <v>152</v>
      </c>
      <c r="P28" s="164"/>
      <c r="Q28" s="245" t="str">
        <f>IF('申請書(様式第１号)'!$Q$28&lt;&gt;"",'申請書(様式第１号)'!$Q$28,"")</f>
        <v/>
      </c>
      <c r="R28" s="246"/>
      <c r="S28" s="116"/>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row>
    <row r="29" spans="1:46" ht="30" customHeight="1">
      <c r="A29" s="156" t="str">
        <f>'申請書(様式第１号)'!$A$29</f>
        <v>交通費加算</v>
      </c>
      <c r="B29" s="139"/>
      <c r="C29" s="140"/>
      <c r="D29" s="414" t="str">
        <f>'申請書(様式第１号)'!$D$29</f>
        <v>□</v>
      </c>
      <c r="E29" s="19" t="s">
        <v>62</v>
      </c>
      <c r="F29" s="414" t="str">
        <f>'申請書(様式第１号)'!$F$29</f>
        <v>□</v>
      </c>
      <c r="G29" s="19" t="s">
        <v>63</v>
      </c>
      <c r="H29" s="157" t="str">
        <f>IF(AND($Q$27="高知市",$Q$28="高知市"),"(加算対象外です。「無」に☑をお願いします。)",IF(AND($D$29="☑",$F$29="☑"),"ERROR　
片方のみ☑してください","←「有」、｢無」どちらかに ☑をお願いします。"))</f>
        <v>←「有」、｢無」どちらかに ☑をお願いします。</v>
      </c>
      <c r="I29" s="157"/>
      <c r="J29" s="157"/>
      <c r="K29" s="158"/>
      <c r="L29" s="303" t="s">
        <v>156</v>
      </c>
      <c r="M29" s="303"/>
      <c r="N29" s="303"/>
      <c r="O29" s="160" t="str">
        <f>IF('申請書(様式第１号)'!$O$29&lt;&gt;"",'申請書(様式第１号)'!$O$29,"")</f>
        <v/>
      </c>
      <c r="P29" s="161"/>
      <c r="Q29" s="161"/>
      <c r="R29" s="87" t="s">
        <v>2</v>
      </c>
      <c r="S29" s="116"/>
      <c r="T29" s="115"/>
      <c r="U29" s="115"/>
      <c r="V29" s="115"/>
      <c r="W29" s="115"/>
      <c r="X29" s="115"/>
      <c r="Y29" s="115"/>
      <c r="Z29" s="115"/>
      <c r="AA29" s="115"/>
      <c r="AB29" s="115"/>
      <c r="AC29" s="115"/>
      <c r="AD29" s="115"/>
      <c r="AE29" s="115"/>
      <c r="AF29" s="115"/>
      <c r="AG29" s="115"/>
      <c r="AH29" s="115"/>
      <c r="AI29" s="115"/>
      <c r="AJ29" s="115"/>
      <c r="AK29" s="115"/>
      <c r="AL29" s="115"/>
      <c r="AM29" s="115"/>
      <c r="AN29" s="115"/>
      <c r="AO29" s="115"/>
      <c r="AP29" s="115"/>
      <c r="AQ29" s="115"/>
      <c r="AR29" s="115"/>
      <c r="AS29" s="115"/>
      <c r="AT29" s="115"/>
    </row>
    <row r="30" spans="1:46" ht="27" customHeight="1">
      <c r="A30" s="117" t="str">
        <f>'申請書(様式第１号)'!$A$32</f>
        <v>申請者
(もしくは
担当者)
連絡先</v>
      </c>
      <c r="B30" s="118"/>
      <c r="C30" s="119"/>
      <c r="D30" s="123" t="s">
        <v>12</v>
      </c>
      <c r="E30" s="125"/>
      <c r="F30" s="271" t="str">
        <f>IF('申請書(様式第１号)'!$F$32&lt;&gt;"",'申請書(様式第１号)'!$F$32,"")</f>
        <v/>
      </c>
      <c r="G30" s="271"/>
      <c r="H30" s="271"/>
      <c r="I30" s="271"/>
      <c r="J30" s="271"/>
      <c r="K30" s="271"/>
      <c r="L30" s="271"/>
      <c r="M30" s="271"/>
      <c r="N30" s="271"/>
      <c r="O30" s="271"/>
      <c r="P30" s="271"/>
      <c r="Q30" s="271"/>
      <c r="R30" s="272"/>
      <c r="S30" s="116"/>
      <c r="T30" s="115"/>
      <c r="U30" s="115"/>
      <c r="V30" s="115"/>
      <c r="W30" s="115"/>
      <c r="X30" s="115"/>
      <c r="Y30" s="115"/>
      <c r="Z30" s="115"/>
      <c r="AA30" s="115"/>
      <c r="AB30" s="115"/>
      <c r="AC30" s="115"/>
      <c r="AD30" s="115"/>
      <c r="AE30" s="115"/>
      <c r="AF30" s="115"/>
      <c r="AG30" s="115"/>
      <c r="AH30" s="115"/>
      <c r="AI30" s="115"/>
      <c r="AJ30" s="115"/>
      <c r="AK30" s="115"/>
      <c r="AL30" s="115"/>
      <c r="AM30" s="115"/>
      <c r="AN30" s="115"/>
      <c r="AO30" s="115"/>
      <c r="AP30" s="115"/>
      <c r="AQ30" s="115"/>
      <c r="AR30" s="115"/>
      <c r="AS30" s="115"/>
      <c r="AT30" s="115"/>
    </row>
    <row r="31" spans="1:46" ht="27" customHeight="1">
      <c r="A31" s="145"/>
      <c r="B31" s="146"/>
      <c r="C31" s="147"/>
      <c r="D31" s="150" t="s">
        <v>15</v>
      </c>
      <c r="E31" s="151"/>
      <c r="F31" s="152"/>
      <c r="G31" s="284" t="str">
        <f>IF('申請書(様式第１号)'!$G$33&lt;&gt;"",'申請書(様式第１号)'!$G$33,"")</f>
        <v/>
      </c>
      <c r="H31" s="285"/>
      <c r="I31" s="285"/>
      <c r="J31" s="285"/>
      <c r="K31" s="286"/>
      <c r="L31" s="273" t="str">
        <f>IF('申請書(様式第１号)'!$L$33&lt;&gt;"",'申請書(様式第１号)'!$L$33,"")</f>
        <v>＠</v>
      </c>
      <c r="M31" s="273"/>
      <c r="N31" s="273"/>
      <c r="O31" s="273"/>
      <c r="P31" s="273"/>
      <c r="Q31" s="273"/>
      <c r="R31" s="274"/>
      <c r="S31" s="116"/>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row>
    <row r="32" spans="1:46" ht="27" customHeight="1">
      <c r="A32" s="295" t="s">
        <v>164</v>
      </c>
      <c r="B32" s="295"/>
      <c r="C32" s="295"/>
      <c r="D32" s="295"/>
      <c r="E32" s="295"/>
      <c r="F32" s="295"/>
      <c r="G32" s="295"/>
      <c r="H32" s="295"/>
      <c r="I32" s="295"/>
      <c r="J32" s="295"/>
      <c r="K32" s="295"/>
      <c r="L32" s="295"/>
      <c r="M32" s="295"/>
      <c r="N32" s="295"/>
      <c r="O32" s="295"/>
      <c r="P32" s="295"/>
      <c r="Q32" s="295"/>
      <c r="R32" s="295"/>
      <c r="S32" s="116"/>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row>
    <row r="33" spans="19:46" ht="22.05" customHeight="1">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row>
    <row r="34" spans="19:46" ht="22.05" customHeight="1">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row>
    <row r="35" spans="19:46" ht="22.05" customHeight="1">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row>
    <row r="36" spans="19:46" ht="22.05" customHeight="1">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row>
    <row r="37" spans="19:46" ht="27" customHeight="1">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row>
    <row r="38" spans="19:46" ht="27" customHeight="1">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row>
    <row r="39" spans="19:46" ht="27" customHeight="1">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row>
    <row r="40" spans="19:46" ht="27" customHeight="1">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row>
    <row r="41" spans="19:46" ht="27" customHeight="1">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row>
    <row r="42" spans="19:46" ht="27" customHeight="1"/>
    <row r="43" spans="19:46" ht="27" customHeight="1"/>
    <row r="44" spans="19:46" ht="27" customHeight="1"/>
    <row r="45" spans="19:46" ht="27" customHeight="1"/>
    <row r="46" spans="19:46" ht="27" customHeight="1"/>
    <row r="47" spans="19:46" ht="27" customHeight="1"/>
    <row r="48" spans="19:46" ht="27" customHeight="1"/>
    <row r="49" ht="27" customHeight="1"/>
    <row r="50" ht="27" customHeight="1"/>
    <row r="51" ht="27" customHeight="1"/>
    <row r="52" ht="27" customHeight="1"/>
    <row r="53" ht="27" customHeight="1"/>
    <row r="54" ht="27" customHeight="1"/>
    <row r="55" ht="27" customHeight="1"/>
    <row r="56" ht="27" customHeight="1"/>
    <row r="57" ht="27" customHeight="1"/>
    <row r="58" ht="27" customHeight="1"/>
    <row r="59" ht="27" customHeight="1"/>
    <row r="60" ht="27" customHeight="1"/>
    <row r="61" ht="27"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sheetData>
  <sheetProtection selectLockedCells="1" selectUnlockedCells="1"/>
  <mergeCells count="87">
    <mergeCell ref="AB6:AC6"/>
    <mergeCell ref="K2:L2"/>
    <mergeCell ref="Y4:Z4"/>
    <mergeCell ref="B6:Q6"/>
    <mergeCell ref="X6:Y6"/>
    <mergeCell ref="Z6:AA6"/>
    <mergeCell ref="X7:Y7"/>
    <mergeCell ref="Z7:AA7"/>
    <mergeCell ref="AB7:AC7"/>
    <mergeCell ref="AD7:AG7"/>
    <mergeCell ref="AH7:AJ7"/>
    <mergeCell ref="AH8:AJ8"/>
    <mergeCell ref="H9:I10"/>
    <mergeCell ref="K9:R9"/>
    <mergeCell ref="X9:Y9"/>
    <mergeCell ref="Z9:AA9"/>
    <mergeCell ref="AD9:AG9"/>
    <mergeCell ref="AH9:AI9"/>
    <mergeCell ref="J10:R10"/>
    <mergeCell ref="X10:Y10"/>
    <mergeCell ref="Z10:AA10"/>
    <mergeCell ref="G8:H8"/>
    <mergeCell ref="X8:Y8"/>
    <mergeCell ref="Z8:AA8"/>
    <mergeCell ref="AB8:AC8"/>
    <mergeCell ref="AD8:AG8"/>
    <mergeCell ref="AD10:AF12"/>
    <mergeCell ref="AG10:AI12"/>
    <mergeCell ref="H11:I12"/>
    <mergeCell ref="J11:Q12"/>
    <mergeCell ref="R11:R14"/>
    <mergeCell ref="X11:Y11"/>
    <mergeCell ref="Z11:AA11"/>
    <mergeCell ref="H13:I14"/>
    <mergeCell ref="K13:Q13"/>
    <mergeCell ref="V13:X13"/>
    <mergeCell ref="Y13:AA14"/>
    <mergeCell ref="K14:Q14"/>
    <mergeCell ref="V14:X14"/>
    <mergeCell ref="A16:R16"/>
    <mergeCell ref="S16:AT20"/>
    <mergeCell ref="A17:A19"/>
    <mergeCell ref="B17:Q17"/>
    <mergeCell ref="R17:R19"/>
    <mergeCell ref="B18:E18"/>
    <mergeCell ref="F18:I18"/>
    <mergeCell ref="A21:R21"/>
    <mergeCell ref="I22:J22"/>
    <mergeCell ref="A23:C23"/>
    <mergeCell ref="K18:L19"/>
    <mergeCell ref="M18:P19"/>
    <mergeCell ref="Q18:Q19"/>
    <mergeCell ref="B19:E19"/>
    <mergeCell ref="F19:I19"/>
    <mergeCell ref="A20:R20"/>
    <mergeCell ref="A25:C25"/>
    <mergeCell ref="D25:F25"/>
    <mergeCell ref="G25:H25"/>
    <mergeCell ref="A26:C26"/>
    <mergeCell ref="E26:F26"/>
    <mergeCell ref="G26:R26"/>
    <mergeCell ref="A27:C27"/>
    <mergeCell ref="E27:N27"/>
    <mergeCell ref="O27:P27"/>
    <mergeCell ref="Q27:R27"/>
    <mergeCell ref="L29:N29"/>
    <mergeCell ref="O29:Q29"/>
    <mergeCell ref="A28:C28"/>
    <mergeCell ref="E28:N28"/>
    <mergeCell ref="O28:P28"/>
    <mergeCell ref="Q28:R28"/>
    <mergeCell ref="A32:R32"/>
    <mergeCell ref="S23:AT23"/>
    <mergeCell ref="S24:AT32"/>
    <mergeCell ref="V15:X15"/>
    <mergeCell ref="A24:C24"/>
    <mergeCell ref="D23:F23"/>
    <mergeCell ref="G23:I23"/>
    <mergeCell ref="J23:R23"/>
    <mergeCell ref="L31:R31"/>
    <mergeCell ref="A30:C31"/>
    <mergeCell ref="D30:E30"/>
    <mergeCell ref="F30:R30"/>
    <mergeCell ref="D31:F31"/>
    <mergeCell ref="G31:K31"/>
    <mergeCell ref="A29:C29"/>
    <mergeCell ref="H29:K29"/>
  </mergeCells>
  <phoneticPr fontId="2"/>
  <conditionalFormatting sqref="H29">
    <cfRule type="containsText" dxfId="3" priority="1" operator="containsText" text="ERROR">
      <formula>NOT(ISERROR(SEARCH("ERROR",H29)))</formula>
    </cfRule>
    <cfRule type="containsText" dxfId="2" priority="2" operator="containsText" text="加算対象外">
      <formula>NOT(ISERROR(SEARCH("加算対象外",H29)))</formula>
    </cfRule>
  </conditionalFormatting>
  <dataValidations count="1">
    <dataValidation type="list" allowBlank="1" showInputMessage="1" showErrorMessage="1" sqref="D23:F23" xr:uid="{107FFA92-D13E-4721-80ED-D2E30A04F88E}">
      <formula1>"　,減額,増額,日程変更,合宿中止,取下げ,その他"</formula1>
    </dataValidation>
  </dataValidations>
  <printOptions horizontalCentered="1"/>
  <pageMargins left="0.51181102362204722" right="0.51181102362204722" top="0.59055118110236227" bottom="0.59055118110236227" header="0.19685039370078741" footer="0.19685039370078741"/>
  <pageSetup paperSize="9" scale="92"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6">
        <x14:dataValidation type="list" allowBlank="1" showInputMessage="1" showErrorMessage="1" xr:uid="{77CBA665-9C70-45EB-B359-91C8E3450A5A}">
          <x14:formula1>
            <xm:f>リスト用!$H$3:$H$4</xm:f>
          </x14:formula1>
          <xm:sqref>D29 F29</xm:sqref>
        </x14:dataValidation>
        <x14:dataValidation type="list" allowBlank="1" showInputMessage="1" showErrorMessage="1" xr:uid="{27AD6B77-E9CB-4709-9EC1-4AD9C238FAE4}">
          <x14:formula1>
            <xm:f>リスト用!$C$3:$C$33</xm:f>
          </x14:formula1>
          <xm:sqref>Q2</xm:sqref>
        </x14:dataValidation>
        <x14:dataValidation type="list" allowBlank="1" showInputMessage="1" showErrorMessage="1" xr:uid="{2446D1C0-57B3-44BC-BE36-7E4FA8F2FF2E}">
          <x14:formula1>
            <xm:f>リスト用!$A$3:$A$4</xm:f>
          </x14:formula1>
          <xm:sqref>M2</xm:sqref>
        </x14:dataValidation>
        <x14:dataValidation type="list" allowBlank="1" showInputMessage="1" showErrorMessage="1" xr:uid="{01A1902E-E1DA-42B3-A89D-1CBFAD27B492}">
          <x14:formula1>
            <xm:f>リスト用!$B$3:$B$14</xm:f>
          </x14:formula1>
          <xm:sqref>O2</xm:sqref>
        </x14:dataValidation>
        <x14:dataValidation type="list" allowBlank="1" showInputMessage="1" xr:uid="{35CE0DC7-FC28-4313-897E-E176476BCD95}">
          <x14:formula1>
            <xm:f>リスト用!$A$3:$A$4</xm:f>
          </x14:formula1>
          <xm:sqref>E24 G24 I24 M24 O24 Q24</xm:sqref>
        </x14:dataValidation>
        <x14:dataValidation type="list" allowBlank="1" showInputMessage="1" xr:uid="{1C9DEB30-4B35-4F8D-8E0B-6D7E03F845BA}">
          <x14:formula1>
            <xm:f>リスト用!$I$3:$I$36</xm:f>
          </x14:formula1>
          <xm:sqref>Q27:R27 Q28:R28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101A1B-232A-4E54-B677-1EAAE7F1EED5}">
  <sheetPr>
    <tabColor rgb="FFFFC000"/>
  </sheetPr>
  <dimension ref="A1:AT118"/>
  <sheetViews>
    <sheetView view="pageBreakPreview" zoomScaleNormal="100" zoomScaleSheetLayoutView="100" workbookViewId="0"/>
  </sheetViews>
  <sheetFormatPr defaultColWidth="4.69921875" defaultRowHeight="22.05" customHeight="1"/>
  <cols>
    <col min="1" max="5" width="4.69921875" style="1"/>
    <col min="6" max="6" width="4.69921875" style="1" customWidth="1"/>
    <col min="7" max="16384" width="4.69921875" style="1"/>
  </cols>
  <sheetData>
    <row r="1" spans="1:46" ht="22.05" customHeight="1">
      <c r="A1" s="9" t="s">
        <v>42</v>
      </c>
      <c r="B1" s="9"/>
      <c r="C1" s="9"/>
      <c r="D1" s="9"/>
      <c r="E1" s="9"/>
      <c r="F1" s="9"/>
      <c r="G1" s="9"/>
      <c r="H1" s="9"/>
      <c r="I1" s="9"/>
      <c r="J1" s="9"/>
      <c r="K1" s="9"/>
      <c r="L1" s="9"/>
      <c r="M1" s="9"/>
      <c r="N1" s="9"/>
      <c r="O1" s="9"/>
      <c r="P1" s="9"/>
      <c r="Q1" s="9"/>
      <c r="R1" s="9"/>
    </row>
    <row r="2" spans="1:46" ht="27" customHeight="1">
      <c r="A2" s="9"/>
      <c r="B2" s="9"/>
      <c r="C2" s="9"/>
      <c r="D2" s="9"/>
      <c r="E2" s="9"/>
      <c r="F2" s="9"/>
      <c r="G2" s="9"/>
      <c r="H2" s="9"/>
      <c r="I2" s="9"/>
      <c r="J2" s="9"/>
      <c r="K2" s="229" t="s">
        <v>58</v>
      </c>
      <c r="L2" s="229"/>
      <c r="M2" s="31"/>
      <c r="N2" s="18" t="s">
        <v>59</v>
      </c>
      <c r="O2" s="31"/>
      <c r="P2" s="18" t="s">
        <v>60</v>
      </c>
      <c r="Q2" s="31"/>
      <c r="R2" s="18" t="s">
        <v>61</v>
      </c>
      <c r="T2" s="1" t="s">
        <v>75</v>
      </c>
    </row>
    <row r="3" spans="1:46" ht="15" customHeight="1">
      <c r="A3" s="9"/>
      <c r="B3" s="9"/>
      <c r="C3" s="9"/>
      <c r="D3" s="9"/>
      <c r="E3" s="9"/>
      <c r="F3" s="9"/>
      <c r="G3" s="9"/>
      <c r="H3" s="9"/>
      <c r="I3" s="9"/>
      <c r="J3" s="9"/>
      <c r="K3" s="9"/>
      <c r="L3" s="9"/>
      <c r="M3" s="9"/>
      <c r="N3" s="9"/>
      <c r="O3" s="9"/>
      <c r="P3" s="9"/>
      <c r="Q3" s="9"/>
      <c r="R3" s="9"/>
      <c r="V3" s="1" t="s">
        <v>74</v>
      </c>
      <c r="Y3" s="27" t="s">
        <v>76</v>
      </c>
      <c r="AB3" s="1" t="s">
        <v>82</v>
      </c>
    </row>
    <row r="4" spans="1:46" ht="22.05" customHeight="1">
      <c r="A4" s="9" t="s">
        <v>0</v>
      </c>
      <c r="B4" s="9"/>
      <c r="C4" s="9"/>
      <c r="D4" s="9"/>
      <c r="E4" s="9"/>
      <c r="F4" s="9"/>
      <c r="G4" s="9"/>
      <c r="H4" s="9"/>
      <c r="I4" s="9"/>
      <c r="J4" s="9"/>
      <c r="K4" s="9"/>
      <c r="L4" s="9"/>
      <c r="M4" s="9"/>
      <c r="N4" s="9"/>
      <c r="O4" s="9"/>
      <c r="P4" s="9"/>
      <c r="Q4" s="9"/>
      <c r="R4" s="9"/>
      <c r="V4" s="27" t="str">
        <f>$D$24</f>
        <v/>
      </c>
      <c r="Y4" s="198" t="e" cm="1">
        <f t="array" ref="Y4">_xlfn.IFS(OR($V$4=リスト用!$E$3,$V$4=リスト用!$E$4),"1,000,000",OR($V$4=リスト用!$E$5,$V$4=リスト用!$E$6),"500,000",OR($V$4=リスト用!$E$7),"300,000")</f>
        <v>#N/A</v>
      </c>
      <c r="Z4" s="198"/>
      <c r="AB4" s="1" t="e" cm="1">
        <f t="array" ref="AB4">_xlfn.IFS(OR($V$4="日本代表チーム",$V$4="国外代表チーム",$V$4="学生チーム"),"200",OR($V$4="トップリーグチーム",$V$4="社会人チーム"),"300")</f>
        <v>#N/A</v>
      </c>
      <c r="AC4" s="27" t="e">
        <f>IF($E$26-$AB$4&gt;=0,"正","負")</f>
        <v>#N/A</v>
      </c>
    </row>
    <row r="5" spans="1:46" ht="15" customHeight="1"/>
    <row r="6" spans="1:46" ht="22.05" customHeight="1">
      <c r="B6" s="230" t="str">
        <f>""&amp;リスト用!$A$6&amp;"高知県スポーツ合宿支援事業助成金実績報告書"</f>
        <v>令和８年度高知県スポーツ合宿支援事業助成金実績報告書</v>
      </c>
      <c r="C6" s="230"/>
      <c r="D6" s="230"/>
      <c r="E6" s="230"/>
      <c r="F6" s="230"/>
      <c r="G6" s="230"/>
      <c r="H6" s="230"/>
      <c r="I6" s="230"/>
      <c r="J6" s="230"/>
      <c r="K6" s="230"/>
      <c r="L6" s="230"/>
      <c r="M6" s="230"/>
      <c r="N6" s="230"/>
      <c r="O6" s="230"/>
      <c r="P6" s="230"/>
      <c r="Q6" s="230"/>
      <c r="X6" s="231">
        <v>1000</v>
      </c>
      <c r="Y6" s="231"/>
      <c r="Z6" s="231">
        <v>2000</v>
      </c>
      <c r="AA6" s="231"/>
      <c r="AB6" s="231">
        <v>5000</v>
      </c>
      <c r="AC6" s="231"/>
    </row>
    <row r="7" spans="1:46" ht="15" customHeight="1">
      <c r="V7" s="1" t="str">
        <f>リスト用!$E$3</f>
        <v>日本代表チーム</v>
      </c>
      <c r="X7" s="202"/>
      <c r="Y7" s="202"/>
      <c r="Z7" s="202"/>
      <c r="AA7" s="202"/>
      <c r="AB7" s="202" t="str" cm="1">
        <f t="array" ref="AB7">_xlfn.IFS($V$4=$V7,(IF($E$26&gt;=200,200,$E$26)),OR($V$4&lt;&gt;$V7,$V$4&lt;&gt;$V8),"")</f>
        <v/>
      </c>
      <c r="AC7" s="202"/>
      <c r="AD7" s="199" t="s">
        <v>83</v>
      </c>
      <c r="AE7" s="199"/>
      <c r="AF7" s="199"/>
      <c r="AG7" s="199"/>
      <c r="AH7" s="200">
        <f>(SUM($X$7:$Y$11)*$X$6)+(SUM($Z$7:$AA$11)*$Z$6)+(SUM($AB$7:$AC$11)*$AB$6)</f>
        <v>0</v>
      </c>
      <c r="AI7" s="200"/>
      <c r="AJ7" s="200"/>
    </row>
    <row r="8" spans="1:46" ht="15" customHeight="1" thickBot="1">
      <c r="G8" s="201"/>
      <c r="H8" s="201"/>
      <c r="I8" s="4" t="str">
        <f>'申請書(様式第１号)'!$I$8</f>
        <v>　本届の記載内容に不備・虚偽はなく、要綱等を遵守します。</v>
      </c>
      <c r="V8" s="1" t="str">
        <f>リスト用!$E$4</f>
        <v>国外代表チーム</v>
      </c>
      <c r="X8" s="202"/>
      <c r="Y8" s="202"/>
      <c r="Z8" s="202"/>
      <c r="AA8" s="202"/>
      <c r="AB8" s="202" t="str" cm="1">
        <f t="array" ref="AB8">_xlfn.IFS($V$4=$V8,(IF($E$26&gt;=200,200,$E$26)),OR($V$4&lt;&gt;$V8,$V$4&lt;&gt;$V9),"")</f>
        <v/>
      </c>
      <c r="AC8" s="202"/>
      <c r="AD8" s="199" t="s">
        <v>96</v>
      </c>
      <c r="AE8" s="199"/>
      <c r="AF8" s="199"/>
      <c r="AG8" s="199"/>
      <c r="AH8" s="200" cm="1">
        <f t="array" ref="AH8">_xlfn.IFS(OR(AND($Q$27="高知市",$Q$28="高知市"),OR($D$29="□",F29="☑")),0,AND($D$29="☑",$O$29&lt;&gt;""),MIN(ROUNDDOWN($O$29/2,-3),50000))</f>
        <v>0</v>
      </c>
      <c r="AI8" s="200"/>
      <c r="AJ8" s="200"/>
    </row>
    <row r="9" spans="1:46" ht="30" customHeight="1">
      <c r="H9" s="105" t="str">
        <f>'申請書(様式第１号)'!$H$9</f>
        <v>申請団体
所在地</v>
      </c>
      <c r="I9" s="107"/>
      <c r="J9" s="81" t="str">
        <f>'申請書(様式第１号)'!$J$9</f>
        <v>〒</v>
      </c>
      <c r="K9" s="205" t="str">
        <f>IF('申請書(様式第１号)'!$K$9&lt;&gt;"",'申請書(様式第１号)'!$K$9,"")</f>
        <v/>
      </c>
      <c r="L9" s="205"/>
      <c r="M9" s="205"/>
      <c r="N9" s="205"/>
      <c r="O9" s="205"/>
      <c r="P9" s="205"/>
      <c r="Q9" s="205"/>
      <c r="R9" s="206"/>
      <c r="V9" s="1" t="str">
        <f>リスト用!$E$5</f>
        <v>トップリーグチーム</v>
      </c>
      <c r="X9" s="202" t="str" cm="1">
        <f t="array" ref="X9">_xlfn.IFS($V$4=$V9,(IF($E$26&gt;=100,100,$E$26)),OR($V$4&lt;&gt;$V9,$V$4&lt;&gt;$V10),"")</f>
        <v/>
      </c>
      <c r="Y9" s="202"/>
      <c r="Z9" s="202" t="str" cm="1">
        <f t="array" ref="Z9">_xlfn.IFS($V$4=$V9,(IF($AC$4="正",$AB$4-$X9,$E$26-$X9)),OR($V$4&lt;&gt;$V9,$V$4&lt;&gt;$V10),"")</f>
        <v/>
      </c>
      <c r="AA9" s="202"/>
      <c r="AB9" s="30"/>
      <c r="AC9" s="30"/>
      <c r="AD9" s="207" t="s">
        <v>85</v>
      </c>
      <c r="AE9" s="207"/>
      <c r="AF9" s="207"/>
      <c r="AG9" s="207"/>
      <c r="AH9" s="208">
        <f>IF($F$29="□",SUM($AH$7:$AI$8),$AH$7)</f>
        <v>0</v>
      </c>
      <c r="AI9" s="208"/>
      <c r="AJ9" s="61"/>
    </row>
    <row r="10" spans="1:46" ht="30" customHeight="1">
      <c r="H10" s="203"/>
      <c r="I10" s="204"/>
      <c r="J10" s="209" t="str">
        <f>IF('申請書(様式第１号)'!$J$10&lt;&gt;"",'申請書(様式第１号)'!$J$10,"")</f>
        <v/>
      </c>
      <c r="K10" s="210"/>
      <c r="L10" s="210"/>
      <c r="M10" s="210"/>
      <c r="N10" s="210"/>
      <c r="O10" s="210"/>
      <c r="P10" s="210"/>
      <c r="Q10" s="210"/>
      <c r="R10" s="211"/>
      <c r="V10" s="1" t="str">
        <f>リスト用!$E$6</f>
        <v>社会人チーム</v>
      </c>
      <c r="X10" s="202" t="str" cm="1">
        <f t="array" ref="X10">_xlfn.IFS($V$4=$V10,(IF($E$26&gt;=100,100,$E$26)),OR($V$4&lt;&gt;$V10,$V$4&lt;&gt;$V11),"")</f>
        <v/>
      </c>
      <c r="Y10" s="202"/>
      <c r="Z10" s="202" t="str" cm="1">
        <f t="array" ref="Z10">_xlfn.IFS($V$4=$V10,(IF($AC$4="正",$AB$4-$X10,$E$26-$X10)),OR($V$4&lt;&gt;$V10,$V$4&lt;&gt;$V11),"")</f>
        <v/>
      </c>
      <c r="AA10" s="202"/>
      <c r="AB10" s="30"/>
      <c r="AC10" s="30"/>
      <c r="AD10" s="212" t="s">
        <v>84</v>
      </c>
      <c r="AE10" s="212"/>
      <c r="AF10" s="212"/>
      <c r="AG10" s="215">
        <f>IF($E$35="☑",MIN($AH$9,$F$32),MIN($AH$9,$J$35))</f>
        <v>0</v>
      </c>
      <c r="AH10" s="215"/>
      <c r="AI10" s="215"/>
      <c r="AJ10" s="59"/>
    </row>
    <row r="11" spans="1:46" ht="30" customHeight="1">
      <c r="H11" s="218" t="str">
        <f>'申請書(様式第１号)'!$H$11</f>
        <v>申請
団体名</v>
      </c>
      <c r="I11" s="219"/>
      <c r="J11" s="220" t="str">
        <f>IF('申請書(様式第１号)'!$J$11&lt;&gt;"",'申請書(様式第１号)'!$J$11,"")</f>
        <v/>
      </c>
      <c r="K11" s="221"/>
      <c r="L11" s="221"/>
      <c r="M11" s="221"/>
      <c r="N11" s="221"/>
      <c r="O11" s="221"/>
      <c r="P11" s="221"/>
      <c r="Q11" s="222"/>
      <c r="R11" s="224" t="s">
        <v>9</v>
      </c>
      <c r="V11" s="1" t="str">
        <f>リスト用!$E$7</f>
        <v>学生チーム</v>
      </c>
      <c r="X11" s="202" t="str" cm="1">
        <f t="array" ref="X11">_xlfn.IFS($V$4=$V11,(IF($E$26&gt;=100,100,$E$26)),OR($V$4&lt;&gt;$V11,$V$4&lt;&gt;$T29),"")</f>
        <v/>
      </c>
      <c r="Y11" s="202"/>
      <c r="Z11" s="202" t="str" cm="1">
        <f t="array" ref="Z11">_xlfn.IFS($V$4=$V11,(IF($AC$4="正",$AB$4-$X11,$E$26-$X11)),OR($V$4&lt;&gt;$V11,$V$4&lt;&gt;$T29),"")</f>
        <v/>
      </c>
      <c r="AA11" s="202"/>
      <c r="AB11" s="30"/>
      <c r="AC11" s="30"/>
      <c r="AD11" s="213"/>
      <c r="AE11" s="213"/>
      <c r="AF11" s="213"/>
      <c r="AG11" s="216"/>
      <c r="AH11" s="216"/>
      <c r="AI11" s="216"/>
    </row>
    <row r="12" spans="1:46" ht="30" customHeight="1">
      <c r="H12" s="203"/>
      <c r="I12" s="204"/>
      <c r="J12" s="209"/>
      <c r="K12" s="210"/>
      <c r="L12" s="210"/>
      <c r="M12" s="210"/>
      <c r="N12" s="210"/>
      <c r="O12" s="210"/>
      <c r="P12" s="210"/>
      <c r="Q12" s="223"/>
      <c r="R12" s="225"/>
      <c r="V12" s="1">
        <f>IF($E$35=TRUE,MIN($I$18,$F$32),(MIN($I$18,$K$35)))</f>
        <v>0</v>
      </c>
      <c r="AD12" s="214"/>
      <c r="AE12" s="214"/>
      <c r="AF12" s="214"/>
      <c r="AG12" s="217"/>
      <c r="AH12" s="217"/>
      <c r="AI12" s="217"/>
    </row>
    <row r="13" spans="1:46" ht="30" customHeight="1">
      <c r="H13" s="232" t="str">
        <f>'申請書(様式第１号)'!$H$13</f>
        <v>申請団体
代表者
(職・氏名)</v>
      </c>
      <c r="I13" s="110"/>
      <c r="J13" s="95" t="str">
        <f>'申請書(様式第１号)'!$J$13</f>
        <v>職：</v>
      </c>
      <c r="K13" s="233" t="str">
        <f>IF('申請書(様式第１号)'!$K$13&lt;&gt;"",'申請書(様式第１号)'!$K$13,"")</f>
        <v/>
      </c>
      <c r="L13" s="233"/>
      <c r="M13" s="233"/>
      <c r="N13" s="233"/>
      <c r="O13" s="233"/>
      <c r="P13" s="233"/>
      <c r="Q13" s="233"/>
      <c r="R13" s="225"/>
      <c r="V13" s="234">
        <f>DATE($E$23+2018,$G$23,$I$23)</f>
        <v>43069</v>
      </c>
      <c r="W13" s="234"/>
      <c r="X13" s="234"/>
      <c r="Y13" s="198">
        <f>_xlfn.DAYS(IF(AND($O$23=3,$Q$23-15&gt;0),DATE($M$23+2018,3,16),$V$14),$V$13)</f>
        <v>0</v>
      </c>
      <c r="Z13" s="198"/>
      <c r="AA13" s="198"/>
    </row>
    <row r="14" spans="1:46" ht="30" customHeight="1" thickBot="1">
      <c r="A14" s="3"/>
      <c r="B14" s="3"/>
      <c r="H14" s="111"/>
      <c r="I14" s="113"/>
      <c r="J14" s="25" t="str">
        <f>'申請書(様式第１号)'!$J$14</f>
        <v>氏名：</v>
      </c>
      <c r="K14" s="235" t="str">
        <f>IF('申請書(様式第１号)'!$K$14&lt;&gt;"",'申請書(様式第１号)'!$K$14,"")</f>
        <v/>
      </c>
      <c r="L14" s="235"/>
      <c r="M14" s="235"/>
      <c r="N14" s="235"/>
      <c r="O14" s="235"/>
      <c r="P14" s="235"/>
      <c r="Q14" s="235"/>
      <c r="R14" s="226"/>
      <c r="V14" s="234">
        <f>DATE($M$23+2018,$O$23,$Q$23)</f>
        <v>43069</v>
      </c>
      <c r="W14" s="234"/>
      <c r="X14" s="234"/>
      <c r="Y14" s="198"/>
      <c r="Z14" s="198"/>
      <c r="AA14" s="198"/>
    </row>
    <row r="15" spans="1:46" ht="25.95" customHeight="1">
      <c r="A15" s="3"/>
      <c r="B15" s="3"/>
      <c r="H15" s="6"/>
      <c r="I15" s="6"/>
      <c r="J15" s="89"/>
      <c r="K15" s="13"/>
      <c r="L15" s="13"/>
      <c r="M15" s="13"/>
      <c r="N15" s="13"/>
      <c r="O15" s="13"/>
      <c r="P15" s="13"/>
      <c r="Q15" s="13"/>
      <c r="R15" s="90"/>
    </row>
    <row r="16" spans="1:46" ht="15" customHeight="1" thickBot="1">
      <c r="A16" s="236"/>
      <c r="B16" s="236"/>
      <c r="C16" s="236"/>
      <c r="D16" s="236"/>
      <c r="E16" s="236"/>
      <c r="F16" s="236"/>
      <c r="G16" s="236"/>
      <c r="H16" s="236"/>
      <c r="I16" s="236"/>
      <c r="J16" s="236"/>
      <c r="K16" s="236"/>
      <c r="L16" s="236"/>
      <c r="M16" s="236"/>
      <c r="N16" s="236"/>
      <c r="O16" s="236"/>
      <c r="P16" s="236"/>
      <c r="Q16" s="236"/>
      <c r="R16" s="236"/>
      <c r="S16" s="104" t="s">
        <v>155</v>
      </c>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row>
    <row r="17" spans="1:46" ht="19.95" customHeight="1" thickTop="1" thickBot="1">
      <c r="A17" s="237"/>
      <c r="B17" s="238" t="s">
        <v>165</v>
      </c>
      <c r="C17" s="239"/>
      <c r="D17" s="239"/>
      <c r="E17" s="239"/>
      <c r="F17" s="239"/>
      <c r="G17" s="239"/>
      <c r="H17" s="239"/>
      <c r="I17" s="239"/>
      <c r="J17" s="239"/>
      <c r="K17" s="239"/>
      <c r="L17" s="239"/>
      <c r="M17" s="239"/>
      <c r="N17" s="239"/>
      <c r="O17" s="239"/>
      <c r="P17" s="239"/>
      <c r="Q17" s="240"/>
      <c r="R17" s="241"/>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row>
    <row r="18" spans="1:46" ht="28.05" customHeight="1" thickTop="1">
      <c r="A18" s="237"/>
      <c r="B18" s="242" t="s">
        <v>13</v>
      </c>
      <c r="C18" s="243"/>
      <c r="D18" s="243"/>
      <c r="E18" s="243"/>
      <c r="F18" s="244" t="str">
        <f>IF($AH$7&gt;0,$AH$7,"")</f>
        <v/>
      </c>
      <c r="G18" s="244"/>
      <c r="H18" s="244"/>
      <c r="I18" s="244"/>
      <c r="J18" s="12" t="s">
        <v>2</v>
      </c>
      <c r="K18" s="187" t="s">
        <v>14</v>
      </c>
      <c r="L18" s="188"/>
      <c r="M18" s="191" t="str">
        <f>IF(SUM(F18:I19)&gt;0,SUM(F18:I19),"")</f>
        <v/>
      </c>
      <c r="N18" s="191"/>
      <c r="O18" s="191"/>
      <c r="P18" s="191"/>
      <c r="Q18" s="193" t="s">
        <v>2</v>
      </c>
      <c r="R18" s="241"/>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row>
    <row r="19" spans="1:46" ht="28.05" customHeight="1" thickBot="1">
      <c r="A19" s="237"/>
      <c r="B19" s="195" t="s">
        <v>96</v>
      </c>
      <c r="C19" s="196"/>
      <c r="D19" s="196"/>
      <c r="E19" s="196"/>
      <c r="F19" s="197" t="str">
        <f>IF($E$23="","",IF($F$29="☑",0,$AH$8))</f>
        <v/>
      </c>
      <c r="G19" s="197"/>
      <c r="H19" s="197"/>
      <c r="I19" s="197"/>
      <c r="J19" s="62" t="s">
        <v>2</v>
      </c>
      <c r="K19" s="189"/>
      <c r="L19" s="190"/>
      <c r="M19" s="192"/>
      <c r="N19" s="192"/>
      <c r="O19" s="192"/>
      <c r="P19" s="192"/>
      <c r="Q19" s="194"/>
      <c r="R19" s="241"/>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row>
    <row r="20" spans="1:46" ht="15" customHeight="1">
      <c r="A20" s="198"/>
      <c r="B20" s="198"/>
      <c r="C20" s="198"/>
      <c r="D20" s="198"/>
      <c r="E20" s="198"/>
      <c r="F20" s="198"/>
      <c r="G20" s="198"/>
      <c r="H20" s="198"/>
      <c r="I20" s="198"/>
      <c r="J20" s="198"/>
      <c r="K20" s="198"/>
      <c r="L20" s="198"/>
      <c r="M20" s="198"/>
      <c r="N20" s="198"/>
      <c r="O20" s="198"/>
      <c r="P20" s="198"/>
      <c r="Q20" s="198"/>
      <c r="R20" s="198"/>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row>
    <row r="21" spans="1:46" ht="22.05" customHeight="1">
      <c r="A21" s="179" t="str">
        <f>""&amp;リスト用!$A$6&amp;"高知県スポーツ合宿支援事業助成金交付要綱第５条に基づき、下記の内容で申請します。"</f>
        <v>令和８年度高知県スポーツ合宿支援事業助成金交付要綱第５条に基づき、下記の内容で申請します。</v>
      </c>
      <c r="B21" s="179"/>
      <c r="C21" s="179"/>
      <c r="D21" s="179"/>
      <c r="E21" s="179"/>
      <c r="F21" s="179"/>
      <c r="G21" s="179"/>
      <c r="H21" s="179"/>
      <c r="I21" s="179"/>
      <c r="J21" s="179"/>
      <c r="K21" s="179"/>
      <c r="L21" s="179"/>
      <c r="M21" s="179"/>
      <c r="N21" s="179"/>
      <c r="O21" s="179"/>
      <c r="P21" s="179"/>
      <c r="Q21" s="179"/>
      <c r="R21" s="179"/>
    </row>
    <row r="22" spans="1:46" ht="22.05" customHeight="1" thickBot="1">
      <c r="I22" s="180" t="s">
        <v>3</v>
      </c>
      <c r="J22" s="180"/>
      <c r="AF22" s="84"/>
      <c r="AG22" s="84"/>
      <c r="AH22" s="84"/>
      <c r="AI22" s="83"/>
      <c r="AJ22" s="86"/>
    </row>
    <row r="23" spans="1:46" ht="30" customHeight="1">
      <c r="A23" s="181" t="s">
        <v>166</v>
      </c>
      <c r="B23" s="182"/>
      <c r="C23" s="183"/>
      <c r="D23" s="16" t="str">
        <f>$K$2</f>
        <v>令和</v>
      </c>
      <c r="E23" s="60"/>
      <c r="F23" s="16" t="s">
        <v>59</v>
      </c>
      <c r="G23" s="60"/>
      <c r="H23" s="16" t="s">
        <v>60</v>
      </c>
      <c r="I23" s="60"/>
      <c r="J23" s="16" t="s">
        <v>61</v>
      </c>
      <c r="K23" s="10" t="s">
        <v>11</v>
      </c>
      <c r="L23" s="16" t="str">
        <f>$K$2</f>
        <v>令和</v>
      </c>
      <c r="M23" s="60"/>
      <c r="N23" s="16" t="s">
        <v>59</v>
      </c>
      <c r="O23" s="60"/>
      <c r="P23" s="16" t="s">
        <v>60</v>
      </c>
      <c r="Q23" s="60"/>
      <c r="R23" s="17" t="s">
        <v>61</v>
      </c>
      <c r="S23" s="92"/>
      <c r="T23" s="91"/>
      <c r="U23" s="91"/>
      <c r="V23" s="91"/>
      <c r="W23" s="91"/>
      <c r="X23" s="91"/>
      <c r="Y23" s="91"/>
      <c r="Z23" s="91"/>
      <c r="AA23" s="91"/>
      <c r="AB23" s="91"/>
      <c r="AC23" s="91"/>
      <c r="AD23" s="91"/>
      <c r="AE23" s="91"/>
      <c r="AF23" s="91"/>
      <c r="AG23" s="91"/>
      <c r="AH23" s="91"/>
      <c r="AI23" s="91"/>
      <c r="AJ23" s="91"/>
      <c r="AK23" s="91"/>
      <c r="AL23" s="91"/>
      <c r="AM23" s="91"/>
      <c r="AN23" s="91"/>
      <c r="AO23" s="91"/>
      <c r="AP23" s="91"/>
      <c r="AQ23" s="91"/>
      <c r="AR23" s="91"/>
      <c r="AS23" s="91"/>
      <c r="AT23" s="91"/>
    </row>
    <row r="24" spans="1:46" ht="30" customHeight="1">
      <c r="A24" s="117" t="s">
        <v>74</v>
      </c>
      <c r="B24" s="118"/>
      <c r="C24" s="119"/>
      <c r="D24" s="184" t="str">
        <f>IF('申請書(様式第１号)'!$D$24&lt;&gt;"",'申請書(様式第１号)'!$D$24,"")</f>
        <v/>
      </c>
      <c r="E24" s="185"/>
      <c r="F24" s="185"/>
      <c r="G24" s="185"/>
      <c r="H24" s="185"/>
      <c r="I24" s="185"/>
      <c r="J24" s="186" t="s">
        <v>6</v>
      </c>
      <c r="K24" s="141"/>
      <c r="L24" s="143" t="str">
        <f>IF('申請書(様式第１号)'!$L$24&lt;&gt;"",'申請書(様式第１号)'!$L$24,"")</f>
        <v/>
      </c>
      <c r="M24" s="143"/>
      <c r="N24" s="143"/>
      <c r="O24" s="143"/>
      <c r="P24" s="143"/>
      <c r="Q24" s="143"/>
      <c r="R24" s="144"/>
      <c r="S24" s="92"/>
      <c r="AB24" s="91"/>
      <c r="AC24" s="91"/>
      <c r="AD24" s="91"/>
      <c r="AE24" s="91"/>
      <c r="AF24" s="91"/>
      <c r="AG24" s="91"/>
      <c r="AH24" s="91"/>
      <c r="AI24" s="91"/>
      <c r="AJ24" s="91"/>
      <c r="AK24" s="91"/>
      <c r="AL24" s="91"/>
      <c r="AM24" s="91"/>
      <c r="AN24" s="91"/>
      <c r="AO24" s="91"/>
      <c r="AP24" s="91"/>
      <c r="AQ24" s="91"/>
      <c r="AR24" s="91"/>
      <c r="AS24" s="91"/>
      <c r="AT24" s="91"/>
    </row>
    <row r="25" spans="1:46" ht="30" customHeight="1">
      <c r="A25" s="156" t="s">
        <v>158</v>
      </c>
      <c r="B25" s="159"/>
      <c r="C25" s="167"/>
      <c r="D25" s="174" t="s">
        <v>168</v>
      </c>
      <c r="E25" s="175"/>
      <c r="F25" s="175"/>
      <c r="G25" s="176"/>
      <c r="H25" s="176"/>
      <c r="I25" s="85" t="s">
        <v>64</v>
      </c>
      <c r="J25" s="177" t="s">
        <v>185</v>
      </c>
      <c r="K25" s="177"/>
      <c r="L25" s="177"/>
      <c r="M25" s="177"/>
      <c r="N25" s="177"/>
      <c r="O25" s="177"/>
      <c r="P25" s="177"/>
      <c r="Q25" s="177"/>
      <c r="R25" s="178"/>
      <c r="S25" s="103" t="s">
        <v>172</v>
      </c>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row>
    <row r="26" spans="1:46" ht="30" customHeight="1">
      <c r="A26" s="156" t="s">
        <v>37</v>
      </c>
      <c r="B26" s="159"/>
      <c r="C26" s="167"/>
      <c r="D26" s="88" t="s">
        <v>65</v>
      </c>
      <c r="E26" s="168"/>
      <c r="F26" s="168"/>
      <c r="G26" s="169" t="str">
        <f>IF($Y$13&lt;=0,"人泊　 （助成対象宿泊日数　　　　 　　泊）","人泊　 （助成対象宿泊日数　 "&amp;Y13&amp;"　 泊）")</f>
        <v>人泊　 （助成対象宿泊日数　　　　 　　泊）</v>
      </c>
      <c r="H26" s="169"/>
      <c r="I26" s="169"/>
      <c r="J26" s="169"/>
      <c r="K26" s="169"/>
      <c r="L26" s="169"/>
      <c r="M26" s="169"/>
      <c r="N26" s="169"/>
      <c r="O26" s="169"/>
      <c r="P26" s="169"/>
      <c r="Q26" s="169"/>
      <c r="R26" s="170"/>
      <c r="S26" s="103" t="s">
        <v>179</v>
      </c>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row>
    <row r="27" spans="1:46" ht="30" customHeight="1">
      <c r="A27" s="171" t="s">
        <v>36</v>
      </c>
      <c r="B27" s="172"/>
      <c r="C27" s="173"/>
      <c r="D27" s="93" t="s">
        <v>5</v>
      </c>
      <c r="E27" s="162" t="str">
        <f>IF('申請書(様式第１号)'!$E$27&lt;&gt;"",'申請書(様式第１号)'!$E$27,"")</f>
        <v/>
      </c>
      <c r="F27" s="162"/>
      <c r="G27" s="162"/>
      <c r="H27" s="162"/>
      <c r="I27" s="162"/>
      <c r="J27" s="162"/>
      <c r="K27" s="162"/>
      <c r="L27" s="162"/>
      <c r="M27" s="162"/>
      <c r="N27" s="162"/>
      <c r="O27" s="163" t="s">
        <v>152</v>
      </c>
      <c r="P27" s="164"/>
      <c r="Q27" s="165" t="str">
        <f>IF('申請書(様式第１号)'!$Q$27&lt;&gt;"",'申請書(様式第１号)'!$Q$27,"")</f>
        <v/>
      </c>
      <c r="R27" s="166"/>
      <c r="S27" s="128" t="s">
        <v>173</v>
      </c>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row>
    <row r="28" spans="1:46" ht="30" customHeight="1">
      <c r="A28" s="138" t="s">
        <v>148</v>
      </c>
      <c r="B28" s="139"/>
      <c r="C28" s="140"/>
      <c r="D28" s="94" t="s">
        <v>5</v>
      </c>
      <c r="E28" s="162" t="str">
        <f>IF('申請書(様式第１号)'!$E$28&lt;&gt;"",'申請書(様式第１号)'!$E$28,"")</f>
        <v/>
      </c>
      <c r="F28" s="162"/>
      <c r="G28" s="162"/>
      <c r="H28" s="162"/>
      <c r="I28" s="162"/>
      <c r="J28" s="162"/>
      <c r="K28" s="162"/>
      <c r="L28" s="162"/>
      <c r="M28" s="162"/>
      <c r="N28" s="162"/>
      <c r="O28" s="163" t="s">
        <v>152</v>
      </c>
      <c r="P28" s="164"/>
      <c r="Q28" s="165" t="str">
        <f>IF('申請書(様式第１号)'!$Q$28&lt;&gt;"",'申請書(様式第１号)'!$Q$28,"")</f>
        <v/>
      </c>
      <c r="R28" s="166"/>
      <c r="S28" s="128" t="s">
        <v>174</v>
      </c>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row>
    <row r="29" spans="1:46" ht="30" customHeight="1">
      <c r="A29" s="156" t="s">
        <v>97</v>
      </c>
      <c r="B29" s="139"/>
      <c r="C29" s="140"/>
      <c r="D29" s="414" t="s">
        <v>18</v>
      </c>
      <c r="E29" s="19" t="s">
        <v>62</v>
      </c>
      <c r="F29" s="414" t="s">
        <v>18</v>
      </c>
      <c r="G29" s="19" t="s">
        <v>63</v>
      </c>
      <c r="H29" s="157" t="str">
        <f>IF(AND($Q$27="高知市",$Q$28="高知市"),"(加算対象外です。「無」に☑をお願いします。)",IF(AND($D$29="☑",$F$29="☑"),"ERROR　
片方のみ☑してください","←「有」、｢無」どちらかに ☑をお願いします。"))</f>
        <v>←「有」、｢無」どちらかに ☑をお願いします。</v>
      </c>
      <c r="I29" s="157"/>
      <c r="J29" s="157"/>
      <c r="K29" s="158"/>
      <c r="L29" s="159" t="s">
        <v>170</v>
      </c>
      <c r="M29" s="139"/>
      <c r="N29" s="139"/>
      <c r="O29" s="160"/>
      <c r="P29" s="161"/>
      <c r="Q29" s="161"/>
      <c r="R29" s="87" t="s">
        <v>2</v>
      </c>
      <c r="S29" s="103" t="s">
        <v>171</v>
      </c>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row>
    <row r="30" spans="1:46" ht="27" customHeight="1">
      <c r="A30" s="117" t="s">
        <v>149</v>
      </c>
      <c r="B30" s="118"/>
      <c r="C30" s="119"/>
      <c r="D30" s="123" t="s">
        <v>12</v>
      </c>
      <c r="E30" s="125"/>
      <c r="F30" s="148" t="str">
        <f>IF('申請書(様式第１号)'!$F$32&lt;&gt;"",'申請書(様式第１号)'!$F$32,"")</f>
        <v/>
      </c>
      <c r="G30" s="148"/>
      <c r="H30" s="148"/>
      <c r="I30" s="148"/>
      <c r="J30" s="148"/>
      <c r="K30" s="148"/>
      <c r="L30" s="148"/>
      <c r="M30" s="148"/>
      <c r="N30" s="148"/>
      <c r="O30" s="148"/>
      <c r="P30" s="148"/>
      <c r="Q30" s="148"/>
      <c r="R30" s="149"/>
      <c r="S30" s="103"/>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row>
    <row r="31" spans="1:46" ht="27" customHeight="1">
      <c r="A31" s="145"/>
      <c r="B31" s="146"/>
      <c r="C31" s="147"/>
      <c r="D31" s="150" t="s">
        <v>15</v>
      </c>
      <c r="E31" s="151"/>
      <c r="F31" s="152"/>
      <c r="G31" s="153" t="str">
        <f>IF('申請書(様式第１号)'!$G$33&lt;&gt;"",'申請書(様式第１号)'!$G$33,"")</f>
        <v/>
      </c>
      <c r="H31" s="154"/>
      <c r="I31" s="154"/>
      <c r="J31" s="154"/>
      <c r="K31" s="155"/>
      <c r="L31" s="136" t="str">
        <f>'申請書(様式第１号)'!$L$33</f>
        <v>＠</v>
      </c>
      <c r="M31" s="136"/>
      <c r="N31" s="136"/>
      <c r="O31" s="136"/>
      <c r="P31" s="136"/>
      <c r="Q31" s="136"/>
      <c r="R31" s="137"/>
      <c r="S31" s="128"/>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row>
    <row r="32" spans="1:46" ht="27" customHeight="1">
      <c r="A32" s="138" t="s">
        <v>7</v>
      </c>
      <c r="B32" s="139"/>
      <c r="C32" s="140"/>
      <c r="D32" s="417" t="str">
        <f>'申請書(様式第１号)'!$D$34</f>
        <v>□</v>
      </c>
      <c r="E32" s="19" t="s">
        <v>62</v>
      </c>
      <c r="F32" s="417" t="str">
        <f>'申請書(様式第１号)'!$F$34</f>
        <v>□</v>
      </c>
      <c r="G32" s="22" t="s">
        <v>63</v>
      </c>
      <c r="H32" s="139" t="s">
        <v>16</v>
      </c>
      <c r="I32" s="139"/>
      <c r="J32" s="141"/>
      <c r="K32" s="142" t="str">
        <f>IF('申請書(様式第１号)'!$K$34&lt;&gt;"",'申請書(様式第１号)'!$K$34,"")</f>
        <v/>
      </c>
      <c r="L32" s="143"/>
      <c r="M32" s="143"/>
      <c r="N32" s="143"/>
      <c r="O32" s="143"/>
      <c r="P32" s="143"/>
      <c r="Q32" s="143"/>
      <c r="R32" s="144"/>
      <c r="S32" s="103"/>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row>
    <row r="33" spans="1:46" ht="27" customHeight="1">
      <c r="A33" s="117" t="s">
        <v>17</v>
      </c>
      <c r="B33" s="118"/>
      <c r="C33" s="119"/>
      <c r="D33" s="123" t="s">
        <v>31</v>
      </c>
      <c r="E33" s="124"/>
      <c r="F33" s="125"/>
      <c r="G33" s="126" t="str">
        <f>IF('申請書(様式第１号)'!$G$35&lt;&gt;"",'申請書(様式第１号)'!$G$35,"")</f>
        <v/>
      </c>
      <c r="H33" s="126"/>
      <c r="I33" s="126"/>
      <c r="J33" s="126"/>
      <c r="K33" s="126"/>
      <c r="L33" s="126"/>
      <c r="M33" s="126"/>
      <c r="N33" s="126"/>
      <c r="O33" s="126"/>
      <c r="P33" s="126"/>
      <c r="Q33" s="126"/>
      <c r="R33" s="127"/>
      <c r="S33" s="128"/>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row>
    <row r="34" spans="1:46" ht="27" customHeight="1" thickBot="1">
      <c r="A34" s="120"/>
      <c r="B34" s="121"/>
      <c r="C34" s="122"/>
      <c r="D34" s="129" t="s">
        <v>15</v>
      </c>
      <c r="E34" s="129"/>
      <c r="F34" s="129"/>
      <c r="G34" s="130" t="str">
        <f>IF('申請書(様式第１号)'!$G$36&lt;&gt;"",'申請書(様式第１号)'!$G$36,"")</f>
        <v/>
      </c>
      <c r="H34" s="131"/>
      <c r="I34" s="131"/>
      <c r="J34" s="131"/>
      <c r="K34" s="132"/>
      <c r="L34" s="133" t="str">
        <f>IF('申請書(様式第１号)'!$L$36&lt;&gt;"",'申請書(様式第１号)'!$L$36,"")</f>
        <v>＠</v>
      </c>
      <c r="M34" s="134"/>
      <c r="N34" s="134"/>
      <c r="O34" s="134"/>
      <c r="P34" s="134"/>
      <c r="Q34" s="134"/>
      <c r="R34" s="135"/>
      <c r="S34" s="128"/>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row>
    <row r="35" spans="1:46" ht="27" customHeight="1" thickBot="1">
      <c r="A35" s="5"/>
      <c r="B35" s="5"/>
      <c r="C35" s="5"/>
      <c r="D35" s="6"/>
      <c r="E35" s="6"/>
      <c r="F35" s="6"/>
      <c r="G35" s="7"/>
      <c r="H35" s="7"/>
      <c r="I35" s="7"/>
      <c r="J35" s="7"/>
      <c r="K35" s="7"/>
      <c r="L35" s="2"/>
      <c r="M35" s="2"/>
      <c r="N35" s="2"/>
      <c r="O35" s="2"/>
      <c r="P35" s="2"/>
      <c r="Q35" s="2"/>
      <c r="R35" s="2"/>
    </row>
    <row r="36" spans="1:46" ht="27" customHeight="1">
      <c r="A36" s="105" t="s">
        <v>30</v>
      </c>
      <c r="B36" s="106"/>
      <c r="C36" s="107"/>
      <c r="D36" s="418" t="s">
        <v>18</v>
      </c>
      <c r="E36" s="66" t="s">
        <v>105</v>
      </c>
      <c r="F36" s="66"/>
      <c r="G36" s="66"/>
      <c r="H36" s="66"/>
      <c r="I36" s="67"/>
      <c r="J36" s="66"/>
      <c r="K36" s="66"/>
      <c r="L36" s="66"/>
      <c r="M36" s="66"/>
      <c r="N36" s="66"/>
      <c r="O36" s="66"/>
      <c r="P36" s="66"/>
      <c r="Q36" s="66"/>
      <c r="R36" s="68"/>
      <c r="S36" s="114" t="s">
        <v>108</v>
      </c>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row>
    <row r="37" spans="1:46" ht="27" customHeight="1">
      <c r="A37" s="108"/>
      <c r="B37" s="109"/>
      <c r="C37" s="110"/>
      <c r="D37" s="419" t="s">
        <v>199</v>
      </c>
      <c r="E37" s="69" t="s">
        <v>181</v>
      </c>
      <c r="F37" s="70"/>
      <c r="G37" s="70"/>
      <c r="H37" s="70"/>
      <c r="I37" s="70"/>
      <c r="J37" s="70"/>
      <c r="K37" s="70"/>
      <c r="L37" s="70"/>
      <c r="M37" s="70"/>
      <c r="N37" s="70"/>
      <c r="O37" s="70"/>
      <c r="P37" s="70"/>
      <c r="Q37" s="71"/>
      <c r="R37" s="72"/>
      <c r="S37" s="116"/>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row>
    <row r="38" spans="1:46" ht="27" customHeight="1">
      <c r="A38" s="108"/>
      <c r="B38" s="109"/>
      <c r="C38" s="110"/>
      <c r="D38" s="419" t="s">
        <v>200</v>
      </c>
      <c r="E38" s="69" t="s">
        <v>106</v>
      </c>
      <c r="F38" s="69"/>
      <c r="G38" s="69"/>
      <c r="H38" s="69"/>
      <c r="I38" s="69"/>
      <c r="J38" s="69"/>
      <c r="K38" s="69" t="s">
        <v>107</v>
      </c>
      <c r="L38" s="69"/>
      <c r="M38" s="69"/>
      <c r="N38" s="69"/>
      <c r="O38" s="69"/>
      <c r="P38" s="69"/>
      <c r="Q38" s="69"/>
      <c r="R38" s="73"/>
      <c r="S38" s="116"/>
      <c r="T38" s="115"/>
      <c r="U38" s="115"/>
      <c r="V38" s="115"/>
      <c r="W38" s="115"/>
      <c r="X38" s="115"/>
      <c r="Y38" s="115"/>
      <c r="Z38" s="115"/>
      <c r="AA38" s="115"/>
      <c r="AB38" s="115"/>
      <c r="AC38" s="115"/>
      <c r="AD38" s="115"/>
      <c r="AE38" s="115"/>
      <c r="AF38" s="115"/>
      <c r="AG38" s="115"/>
      <c r="AH38" s="115"/>
      <c r="AI38" s="115"/>
      <c r="AJ38" s="115"/>
      <c r="AK38" s="115"/>
      <c r="AL38" s="115"/>
      <c r="AM38" s="115"/>
      <c r="AN38" s="115"/>
      <c r="AO38" s="115"/>
      <c r="AP38" s="115"/>
      <c r="AQ38" s="115"/>
      <c r="AR38" s="115"/>
      <c r="AS38" s="115"/>
      <c r="AT38" s="115"/>
    </row>
    <row r="39" spans="1:46" ht="27" customHeight="1">
      <c r="A39" s="108"/>
      <c r="B39" s="109"/>
      <c r="C39" s="110"/>
      <c r="D39" s="419" t="s">
        <v>200</v>
      </c>
      <c r="E39" s="69" t="s">
        <v>38</v>
      </c>
      <c r="F39" s="69"/>
      <c r="G39" s="69"/>
      <c r="H39" s="69"/>
      <c r="I39" s="69"/>
      <c r="J39" s="69"/>
      <c r="K39" s="69"/>
      <c r="L39" s="69"/>
      <c r="M39" s="69"/>
      <c r="N39" s="69"/>
      <c r="O39" s="69"/>
      <c r="P39" s="69"/>
      <c r="Q39" s="71"/>
      <c r="R39" s="73"/>
      <c r="S39" s="116"/>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row>
    <row r="40" spans="1:46" ht="18" customHeight="1">
      <c r="A40" s="108"/>
      <c r="B40" s="109"/>
      <c r="C40" s="110"/>
      <c r="D40" s="419"/>
      <c r="E40" s="74" t="s">
        <v>39</v>
      </c>
      <c r="F40" s="69"/>
      <c r="G40" s="69"/>
      <c r="H40" s="69"/>
      <c r="I40" s="69"/>
      <c r="J40" s="69"/>
      <c r="K40" s="69"/>
      <c r="L40" s="69"/>
      <c r="M40" s="69"/>
      <c r="N40" s="69"/>
      <c r="O40" s="69"/>
      <c r="P40" s="69"/>
      <c r="Q40" s="69"/>
      <c r="R40" s="73"/>
      <c r="S40" s="116"/>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row>
    <row r="41" spans="1:46" ht="27" customHeight="1">
      <c r="A41" s="108"/>
      <c r="B41" s="109"/>
      <c r="C41" s="110"/>
      <c r="D41" s="419" t="s">
        <v>200</v>
      </c>
      <c r="E41" s="69" t="s">
        <v>40</v>
      </c>
      <c r="F41" s="69"/>
      <c r="G41" s="69"/>
      <c r="H41" s="69"/>
      <c r="I41" s="71"/>
      <c r="J41" s="69"/>
      <c r="K41" s="69"/>
      <c r="L41" s="69"/>
      <c r="M41" s="69"/>
      <c r="N41" s="69"/>
      <c r="O41" s="69"/>
      <c r="P41" s="69"/>
      <c r="Q41" s="69"/>
      <c r="R41" s="73"/>
      <c r="S41" s="116"/>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row>
    <row r="42" spans="1:46" ht="27" customHeight="1" thickBot="1">
      <c r="A42" s="111"/>
      <c r="B42" s="112"/>
      <c r="C42" s="113"/>
      <c r="D42" s="420" t="s">
        <v>200</v>
      </c>
      <c r="E42" s="75" t="s">
        <v>41</v>
      </c>
      <c r="F42" s="75"/>
      <c r="G42" s="75"/>
      <c r="H42" s="76"/>
      <c r="I42" s="75"/>
      <c r="J42" s="75"/>
      <c r="K42" s="75"/>
      <c r="L42" s="75"/>
      <c r="M42" s="75"/>
      <c r="N42" s="75"/>
      <c r="O42" s="75"/>
      <c r="P42" s="75"/>
      <c r="Q42" s="75"/>
      <c r="R42" s="77"/>
      <c r="S42" s="116"/>
      <c r="T42" s="115"/>
      <c r="U42" s="115"/>
      <c r="V42" s="115"/>
      <c r="W42" s="115"/>
      <c r="X42" s="115"/>
      <c r="Y42" s="115"/>
      <c r="Z42" s="115"/>
      <c r="AA42" s="115"/>
      <c r="AB42" s="115"/>
      <c r="AC42" s="115"/>
      <c r="AD42" s="115"/>
      <c r="AE42" s="115"/>
      <c r="AF42" s="115"/>
      <c r="AG42" s="115"/>
      <c r="AH42" s="115"/>
      <c r="AI42" s="115"/>
      <c r="AJ42" s="115"/>
      <c r="AK42" s="115"/>
      <c r="AL42" s="115"/>
      <c r="AM42" s="115"/>
      <c r="AN42" s="115"/>
      <c r="AO42" s="115"/>
      <c r="AP42" s="115"/>
      <c r="AQ42" s="115"/>
      <c r="AR42" s="115"/>
      <c r="AS42" s="115"/>
      <c r="AT42" s="115"/>
    </row>
    <row r="43" spans="1:46" ht="27" customHeight="1">
      <c r="B43" s="8"/>
      <c r="C43" s="8"/>
      <c r="D43" s="227" t="s">
        <v>184</v>
      </c>
      <c r="E43" s="227"/>
      <c r="F43" s="227"/>
      <c r="G43" s="227"/>
      <c r="H43" s="227"/>
      <c r="I43" s="227"/>
      <c r="J43" s="227"/>
      <c r="K43" s="227"/>
      <c r="L43" s="227"/>
      <c r="M43" s="227"/>
      <c r="N43" s="227"/>
      <c r="O43" s="227"/>
      <c r="P43" s="227"/>
      <c r="Q43" s="227"/>
      <c r="R43" s="227"/>
    </row>
    <row r="44" spans="1:46" ht="27" customHeight="1">
      <c r="B44" s="8"/>
      <c r="C44" s="8"/>
      <c r="D44" s="228"/>
      <c r="E44" s="228"/>
      <c r="F44" s="228"/>
      <c r="G44" s="228"/>
      <c r="H44" s="228"/>
      <c r="I44" s="228"/>
      <c r="J44" s="228"/>
      <c r="K44" s="228"/>
      <c r="L44" s="228"/>
      <c r="M44" s="228"/>
      <c r="N44" s="228"/>
      <c r="O44" s="228"/>
      <c r="P44" s="228"/>
      <c r="Q44" s="228"/>
      <c r="R44" s="228"/>
    </row>
    <row r="45" spans="1:46" ht="27" customHeight="1">
      <c r="B45" s="8"/>
      <c r="C45" s="8"/>
      <c r="D45" s="228"/>
      <c r="E45" s="228"/>
      <c r="F45" s="228"/>
      <c r="G45" s="228"/>
      <c r="H45" s="228"/>
      <c r="I45" s="228"/>
      <c r="J45" s="228"/>
      <c r="K45" s="228"/>
      <c r="L45" s="228"/>
      <c r="M45" s="228"/>
      <c r="N45" s="228"/>
      <c r="O45" s="228"/>
      <c r="P45" s="228"/>
      <c r="Q45" s="228"/>
      <c r="R45" s="228"/>
    </row>
    <row r="46" spans="1:46" ht="27" customHeight="1">
      <c r="D46" s="228"/>
      <c r="E46" s="228"/>
      <c r="F46" s="228"/>
      <c r="G46" s="228"/>
      <c r="H46" s="228"/>
      <c r="I46" s="228"/>
      <c r="J46" s="228"/>
      <c r="K46" s="228"/>
      <c r="L46" s="228"/>
      <c r="M46" s="228"/>
      <c r="N46" s="228"/>
      <c r="O46" s="228"/>
      <c r="P46" s="228"/>
      <c r="Q46" s="228"/>
      <c r="R46" s="228"/>
    </row>
    <row r="47" spans="1:46" ht="27" customHeight="1"/>
    <row r="48" spans="1:46" ht="27" customHeight="1"/>
    <row r="49" ht="27" customHeight="1"/>
    <row r="50" ht="27" customHeight="1"/>
    <row r="51" ht="27" customHeight="1"/>
    <row r="52" ht="27" customHeight="1"/>
    <row r="53" ht="27" customHeight="1"/>
    <row r="54" ht="27" customHeight="1"/>
    <row r="55" ht="27" customHeight="1"/>
    <row r="56" ht="27" customHeight="1"/>
    <row r="57" ht="27" customHeight="1"/>
    <row r="58" ht="27" customHeight="1"/>
    <row r="59" ht="27" customHeight="1"/>
    <row r="60" ht="27" customHeight="1"/>
    <row r="61" ht="27"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row r="111" ht="27" customHeight="1"/>
    <row r="112" ht="27" customHeight="1"/>
    <row r="113" ht="27" customHeight="1"/>
    <row r="114" ht="27" customHeight="1"/>
    <row r="115" ht="27" customHeight="1"/>
    <row r="116" ht="27" customHeight="1"/>
    <row r="117" ht="27" customHeight="1"/>
    <row r="118" ht="27" customHeight="1"/>
  </sheetData>
  <sheetProtection selectLockedCells="1" selectUnlockedCells="1"/>
  <mergeCells count="105">
    <mergeCell ref="D43:R46"/>
    <mergeCell ref="K2:L2"/>
    <mergeCell ref="Y4:Z4"/>
    <mergeCell ref="B6:Q6"/>
    <mergeCell ref="X6:Y6"/>
    <mergeCell ref="Z6:AA6"/>
    <mergeCell ref="AB6:AC6"/>
    <mergeCell ref="X7:Y7"/>
    <mergeCell ref="Z7:AA7"/>
    <mergeCell ref="AB7:AC7"/>
    <mergeCell ref="H13:I14"/>
    <mergeCell ref="K13:Q13"/>
    <mergeCell ref="V13:X13"/>
    <mergeCell ref="Y13:AA14"/>
    <mergeCell ref="K14:Q14"/>
    <mergeCell ref="V14:X14"/>
    <mergeCell ref="A16:R16"/>
    <mergeCell ref="S16:AT20"/>
    <mergeCell ref="A17:A19"/>
    <mergeCell ref="B17:Q17"/>
    <mergeCell ref="R17:R19"/>
    <mergeCell ref="B18:E18"/>
    <mergeCell ref="F18:I18"/>
    <mergeCell ref="S25:AT25"/>
    <mergeCell ref="AD7:AG7"/>
    <mergeCell ref="AH7:AJ7"/>
    <mergeCell ref="G8:H8"/>
    <mergeCell ref="X8:Y8"/>
    <mergeCell ref="Z8:AA8"/>
    <mergeCell ref="AB8:AC8"/>
    <mergeCell ref="AD8:AG8"/>
    <mergeCell ref="AH8:AJ8"/>
    <mergeCell ref="H9:I10"/>
    <mergeCell ref="K9:R9"/>
    <mergeCell ref="X9:Y9"/>
    <mergeCell ref="Z9:AA9"/>
    <mergeCell ref="AD9:AG9"/>
    <mergeCell ref="AH9:AI9"/>
    <mergeCell ref="J10:R10"/>
    <mergeCell ref="X10:Y10"/>
    <mergeCell ref="Z10:AA10"/>
    <mergeCell ref="AD10:AF12"/>
    <mergeCell ref="AG10:AI12"/>
    <mergeCell ref="H11:I12"/>
    <mergeCell ref="J11:Q12"/>
    <mergeCell ref="R11:R14"/>
    <mergeCell ref="X11:Y11"/>
    <mergeCell ref="Z11:AA11"/>
    <mergeCell ref="A21:R21"/>
    <mergeCell ref="I22:J22"/>
    <mergeCell ref="A23:C23"/>
    <mergeCell ref="A24:C24"/>
    <mergeCell ref="D24:I24"/>
    <mergeCell ref="J24:K24"/>
    <mergeCell ref="L24:R24"/>
    <mergeCell ref="K18:L19"/>
    <mergeCell ref="M18:P19"/>
    <mergeCell ref="Q18:Q19"/>
    <mergeCell ref="B19:E19"/>
    <mergeCell ref="F19:I19"/>
    <mergeCell ref="A20:R20"/>
    <mergeCell ref="A26:C26"/>
    <mergeCell ref="E26:F26"/>
    <mergeCell ref="G26:R26"/>
    <mergeCell ref="A27:C27"/>
    <mergeCell ref="E27:N27"/>
    <mergeCell ref="O27:P27"/>
    <mergeCell ref="Q27:R27"/>
    <mergeCell ref="A25:C25"/>
    <mergeCell ref="D25:F25"/>
    <mergeCell ref="G25:H25"/>
    <mergeCell ref="J25:R25"/>
    <mergeCell ref="L29:N29"/>
    <mergeCell ref="O29:Q29"/>
    <mergeCell ref="S29:AT29"/>
    <mergeCell ref="S27:AT27"/>
    <mergeCell ref="A28:C28"/>
    <mergeCell ref="E28:N28"/>
    <mergeCell ref="O28:P28"/>
    <mergeCell ref="Q28:R28"/>
    <mergeCell ref="S28:AT28"/>
    <mergeCell ref="S26:AT26"/>
    <mergeCell ref="A36:C42"/>
    <mergeCell ref="S36:AT42"/>
    <mergeCell ref="A33:C34"/>
    <mergeCell ref="D33:F33"/>
    <mergeCell ref="G33:R33"/>
    <mergeCell ref="S33:AT34"/>
    <mergeCell ref="D34:F34"/>
    <mergeCell ref="G34:K34"/>
    <mergeCell ref="L34:R34"/>
    <mergeCell ref="L31:R31"/>
    <mergeCell ref="S31:AT31"/>
    <mergeCell ref="A32:C32"/>
    <mergeCell ref="H32:J32"/>
    <mergeCell ref="K32:R32"/>
    <mergeCell ref="S32:AT32"/>
    <mergeCell ref="A30:C31"/>
    <mergeCell ref="D30:E30"/>
    <mergeCell ref="F30:R30"/>
    <mergeCell ref="S30:AT30"/>
    <mergeCell ref="D31:F31"/>
    <mergeCell ref="G31:K31"/>
    <mergeCell ref="A29:C29"/>
    <mergeCell ref="H29:K29"/>
  </mergeCells>
  <phoneticPr fontId="2"/>
  <conditionalFormatting sqref="H29">
    <cfRule type="containsText" dxfId="1" priority="1" operator="containsText" text="ERROR">
      <formula>NOT(ISERROR(SEARCH("ERROR",H29)))</formula>
    </cfRule>
    <cfRule type="containsText" dxfId="0" priority="2" operator="containsText" text="加算対象外">
      <formula>NOT(ISERROR(SEARCH("加算対象外",H29)))</formula>
    </cfRule>
  </conditionalFormatting>
  <dataValidations count="1">
    <dataValidation type="list" allowBlank="1" showInputMessage="1" showErrorMessage="1" sqref="D41:D42 D36:D39" xr:uid="{05316DC9-8C3D-4053-87D1-4815AE1D3EA8}">
      <formula1>"□,☑"</formula1>
    </dataValidation>
  </dataValidations>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6">
        <x14:dataValidation type="list" allowBlank="1" showInputMessage="1" xr:uid="{E1AD9822-CFA3-4839-8A3F-251A26904FE2}">
          <x14:formula1>
            <xm:f>リスト用!$I$3:$I$36</xm:f>
          </x14:formula1>
          <xm:sqref>Q27:R28</xm:sqref>
        </x14:dataValidation>
        <x14:dataValidation type="list" showInputMessage="1" xr:uid="{9F0E09A1-DB9D-4F11-A015-7E018CAAF8F8}">
          <x14:formula1>
            <xm:f>リスト用!$K$3:$K$7</xm:f>
          </x14:formula1>
          <xm:sqref>D24:I24</xm:sqref>
        </x14:dataValidation>
        <x14:dataValidation type="list" allowBlank="1" showInputMessage="1" showErrorMessage="1" xr:uid="{5FCD0C12-7D2F-4784-B814-85DD7F0CDEC4}">
          <x14:formula1>
            <xm:f>リスト用!$C$3:$C$33</xm:f>
          </x14:formula1>
          <xm:sqref>Q2 I23 Q23</xm:sqref>
        </x14:dataValidation>
        <x14:dataValidation type="list" allowBlank="1" showInputMessage="1" showErrorMessage="1" xr:uid="{A62E4D08-C15E-4E88-AE08-FD3EB6189D80}">
          <x14:formula1>
            <xm:f>リスト用!$A$3:$A$4</xm:f>
          </x14:formula1>
          <xm:sqref>M2 E23 M23</xm:sqref>
        </x14:dataValidation>
        <x14:dataValidation type="list" allowBlank="1" showInputMessage="1" showErrorMessage="1" xr:uid="{688ADD19-43C1-4872-9F90-16908A011BDA}">
          <x14:formula1>
            <xm:f>リスト用!$B$3:$B$14</xm:f>
          </x14:formula1>
          <xm:sqref>O2 G23 O23</xm:sqref>
        </x14:dataValidation>
        <x14:dataValidation type="list" allowBlank="1" showInputMessage="1" xr:uid="{0C4178F4-3431-4703-B0E8-FB05C7368C8B}">
          <x14:formula1>
            <xm:f>リスト用!$H$3:$H$4</xm:f>
          </x14:formula1>
          <xm:sqref>F29 D29 D32 F32</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AE7338-D5A9-4738-A514-465AFEDEBC7D}">
  <sheetPr>
    <tabColor rgb="FFFFC000"/>
  </sheetPr>
  <dimension ref="A1:I49"/>
  <sheetViews>
    <sheetView view="pageBreakPreview" zoomScale="85" zoomScaleNormal="85" zoomScaleSheetLayoutView="85" workbookViewId="0"/>
  </sheetViews>
  <sheetFormatPr defaultRowHeight="40.049999999999997" customHeight="1"/>
  <cols>
    <col min="1" max="1" width="5.69921875" style="34" customWidth="1"/>
    <col min="2" max="2" width="24.69921875" style="33" customWidth="1"/>
    <col min="3" max="3" width="15.69921875" style="33" customWidth="1"/>
    <col min="4" max="4" width="5.69921875" style="33" customWidth="1"/>
    <col min="5" max="5" width="24.69921875" style="33" customWidth="1"/>
    <col min="6" max="6" width="15.69921875" style="33" customWidth="1"/>
    <col min="7" max="16384" width="8.796875" style="32"/>
  </cols>
  <sheetData>
    <row r="1" spans="1:9" ht="30" customHeight="1">
      <c r="A1" s="58"/>
      <c r="B1" s="304" t="s">
        <v>89</v>
      </c>
      <c r="C1" s="304"/>
      <c r="D1" s="304"/>
      <c r="E1" s="304"/>
      <c r="F1" s="304"/>
    </row>
    <row r="2" spans="1:9" ht="49.95" customHeight="1">
      <c r="A2" s="96"/>
      <c r="B2" s="96"/>
      <c r="C2" s="305" t="str">
        <f>IF('申請書(様式第１号)'!$J$11&lt;&gt;"","申請団体名："&amp;'申請書(様式第１号)'!$J$11&amp;"","申請団体名：")</f>
        <v>申請団体名：</v>
      </c>
      <c r="D2" s="305"/>
      <c r="E2" s="305"/>
      <c r="F2" s="305"/>
    </row>
    <row r="3" spans="1:9" ht="49.95" customHeight="1">
      <c r="A3" s="42"/>
      <c r="B3" s="306" t="s">
        <v>177</v>
      </c>
      <c r="C3" s="306"/>
      <c r="D3" s="306"/>
      <c r="E3" s="306"/>
      <c r="F3" s="306"/>
    </row>
    <row r="4" spans="1:9" ht="40.049999999999997" customHeight="1">
      <c r="A4" s="49"/>
      <c r="B4" s="64" t="s">
        <v>88</v>
      </c>
      <c r="C4" s="64" t="s">
        <v>87</v>
      </c>
      <c r="D4" s="65"/>
      <c r="E4" s="64" t="str">
        <f>$B$4</f>
        <v>氏　名</v>
      </c>
      <c r="F4" s="64" t="str">
        <f>$C$4</f>
        <v>区分・役職</v>
      </c>
    </row>
    <row r="5" spans="1:9" ht="40.049999999999997" customHeight="1">
      <c r="A5" s="46">
        <f>ROW(A5)-4</f>
        <v>1</v>
      </c>
      <c r="B5" s="47"/>
      <c r="C5" s="48"/>
      <c r="D5" s="43">
        <f>$A5+15</f>
        <v>16</v>
      </c>
      <c r="E5" s="44"/>
      <c r="F5" s="45"/>
    </row>
    <row r="6" spans="1:9" ht="40.049999999999997" customHeight="1">
      <c r="A6" s="39">
        <f t="shared" ref="A6:A19" si="0">ROW(A6)-4</f>
        <v>2</v>
      </c>
      <c r="B6" s="40"/>
      <c r="C6" s="38"/>
      <c r="D6" s="37">
        <f t="shared" ref="D6:D19" si="1">$A6+15</f>
        <v>17</v>
      </c>
      <c r="E6" s="36"/>
      <c r="F6" s="35"/>
      <c r="I6" s="41"/>
    </row>
    <row r="7" spans="1:9" ht="40.049999999999997" customHeight="1">
      <c r="A7" s="39">
        <f t="shared" si="0"/>
        <v>3</v>
      </c>
      <c r="B7" s="40"/>
      <c r="C7" s="38"/>
      <c r="D7" s="37">
        <f t="shared" si="1"/>
        <v>18</v>
      </c>
      <c r="E7" s="36"/>
      <c r="F7" s="35"/>
    </row>
    <row r="8" spans="1:9" ht="40.049999999999997" customHeight="1">
      <c r="A8" s="39">
        <f t="shared" si="0"/>
        <v>4</v>
      </c>
      <c r="B8" s="40"/>
      <c r="C8" s="38"/>
      <c r="D8" s="37">
        <f t="shared" si="1"/>
        <v>19</v>
      </c>
      <c r="E8" s="36"/>
      <c r="F8" s="35"/>
    </row>
    <row r="9" spans="1:9" ht="40.049999999999997" customHeight="1">
      <c r="A9" s="39">
        <f t="shared" si="0"/>
        <v>5</v>
      </c>
      <c r="B9" s="40"/>
      <c r="C9" s="38"/>
      <c r="D9" s="37">
        <f t="shared" si="1"/>
        <v>20</v>
      </c>
      <c r="E9" s="36"/>
      <c r="F9" s="35"/>
    </row>
    <row r="10" spans="1:9" ht="40.049999999999997" customHeight="1">
      <c r="A10" s="39">
        <f t="shared" si="0"/>
        <v>6</v>
      </c>
      <c r="B10" s="36"/>
      <c r="C10" s="38"/>
      <c r="D10" s="37">
        <f t="shared" si="1"/>
        <v>21</v>
      </c>
      <c r="E10" s="36"/>
      <c r="F10" s="35"/>
    </row>
    <row r="11" spans="1:9" ht="40.049999999999997" customHeight="1">
      <c r="A11" s="39">
        <f t="shared" si="0"/>
        <v>7</v>
      </c>
      <c r="B11" s="36"/>
      <c r="C11" s="38"/>
      <c r="D11" s="37">
        <f t="shared" si="1"/>
        <v>22</v>
      </c>
      <c r="E11" s="36"/>
      <c r="F11" s="35"/>
    </row>
    <row r="12" spans="1:9" ht="40.049999999999997" customHeight="1">
      <c r="A12" s="39">
        <f t="shared" si="0"/>
        <v>8</v>
      </c>
      <c r="B12" s="36"/>
      <c r="C12" s="38"/>
      <c r="D12" s="37">
        <f t="shared" si="1"/>
        <v>23</v>
      </c>
      <c r="E12" s="36"/>
      <c r="F12" s="35"/>
    </row>
    <row r="13" spans="1:9" ht="40.049999999999997" customHeight="1">
      <c r="A13" s="39">
        <f t="shared" si="0"/>
        <v>9</v>
      </c>
      <c r="B13" s="36"/>
      <c r="C13" s="38"/>
      <c r="D13" s="37">
        <f t="shared" si="1"/>
        <v>24</v>
      </c>
      <c r="E13" s="36"/>
      <c r="F13" s="35"/>
    </row>
    <row r="14" spans="1:9" ht="40.049999999999997" customHeight="1">
      <c r="A14" s="39">
        <f t="shared" si="0"/>
        <v>10</v>
      </c>
      <c r="B14" s="36"/>
      <c r="C14" s="38"/>
      <c r="D14" s="37">
        <f t="shared" si="1"/>
        <v>25</v>
      </c>
      <c r="E14" s="36"/>
      <c r="F14" s="35"/>
    </row>
    <row r="15" spans="1:9" ht="40.049999999999997" customHeight="1">
      <c r="A15" s="39">
        <f t="shared" si="0"/>
        <v>11</v>
      </c>
      <c r="B15" s="36"/>
      <c r="C15" s="38"/>
      <c r="D15" s="37">
        <f t="shared" si="1"/>
        <v>26</v>
      </c>
      <c r="E15" s="36"/>
      <c r="F15" s="35"/>
    </row>
    <row r="16" spans="1:9" ht="40.049999999999997" customHeight="1">
      <c r="A16" s="39">
        <f t="shared" si="0"/>
        <v>12</v>
      </c>
      <c r="B16" s="36"/>
      <c r="C16" s="38"/>
      <c r="D16" s="37">
        <f t="shared" si="1"/>
        <v>27</v>
      </c>
      <c r="E16" s="36"/>
      <c r="F16" s="35"/>
    </row>
    <row r="17" spans="1:6" ht="40.049999999999997" customHeight="1">
      <c r="A17" s="39">
        <f t="shared" si="0"/>
        <v>13</v>
      </c>
      <c r="B17" s="36"/>
      <c r="C17" s="38"/>
      <c r="D17" s="37">
        <f t="shared" si="1"/>
        <v>28</v>
      </c>
      <c r="E17" s="36"/>
      <c r="F17" s="35"/>
    </row>
    <row r="18" spans="1:6" ht="40.049999999999997" customHeight="1">
      <c r="A18" s="39">
        <f t="shared" si="0"/>
        <v>14</v>
      </c>
      <c r="B18" s="36"/>
      <c r="C18" s="38"/>
      <c r="D18" s="37">
        <f t="shared" si="1"/>
        <v>29</v>
      </c>
      <c r="E18" s="36"/>
      <c r="F18" s="35"/>
    </row>
    <row r="19" spans="1:6" ht="40.049999999999997" customHeight="1">
      <c r="A19" s="39">
        <f t="shared" si="0"/>
        <v>15</v>
      </c>
      <c r="B19" s="36"/>
      <c r="C19" s="38"/>
      <c r="D19" s="37">
        <f t="shared" si="1"/>
        <v>30</v>
      </c>
      <c r="E19" s="36"/>
      <c r="F19" s="35"/>
    </row>
    <row r="20" spans="1:6" ht="40.049999999999997" customHeight="1">
      <c r="A20" s="32"/>
      <c r="B20" s="32"/>
      <c r="C20" s="32"/>
      <c r="D20" s="307" t="str">
        <f>IF('合宿参加者名簿(31～)'!$B$2&lt;&gt;"","№"&amp;D19+1&amp;"以降の名簿は別紙","")</f>
        <v/>
      </c>
      <c r="E20" s="307"/>
      <c r="F20" s="50">
        <v>1</v>
      </c>
    </row>
    <row r="21" spans="1:6" ht="40.049999999999997" customHeight="1">
      <c r="A21" s="32"/>
      <c r="B21" s="32"/>
      <c r="C21" s="32"/>
      <c r="D21" s="32"/>
      <c r="E21" s="32"/>
      <c r="F21" s="32"/>
    </row>
    <row r="22" spans="1:6" ht="40.049999999999997" customHeight="1">
      <c r="A22" s="32"/>
      <c r="B22" s="32"/>
      <c r="C22" s="32"/>
      <c r="D22" s="32"/>
      <c r="E22" s="32"/>
      <c r="F22" s="32"/>
    </row>
    <row r="23" spans="1:6" ht="40.049999999999997" customHeight="1">
      <c r="A23" s="32"/>
      <c r="B23" s="32"/>
      <c r="C23" s="32"/>
      <c r="D23" s="32"/>
      <c r="E23" s="32"/>
      <c r="F23" s="32"/>
    </row>
    <row r="24" spans="1:6" ht="40.049999999999997" customHeight="1">
      <c r="A24" s="32"/>
      <c r="B24" s="32"/>
      <c r="C24" s="32"/>
      <c r="D24" s="32"/>
      <c r="E24" s="32"/>
      <c r="F24" s="32"/>
    </row>
    <row r="25" spans="1:6" ht="40.049999999999997" customHeight="1">
      <c r="A25" s="32"/>
      <c r="B25" s="32"/>
      <c r="C25" s="32"/>
      <c r="D25" s="32"/>
      <c r="E25" s="32"/>
      <c r="F25" s="32"/>
    </row>
    <row r="26" spans="1:6" ht="40.049999999999997" customHeight="1">
      <c r="A26" s="32"/>
      <c r="B26" s="32"/>
      <c r="C26" s="32"/>
      <c r="D26" s="32"/>
      <c r="E26" s="32"/>
      <c r="F26" s="32"/>
    </row>
    <row r="27" spans="1:6" ht="40.049999999999997" customHeight="1">
      <c r="A27" s="32"/>
      <c r="B27" s="32"/>
      <c r="C27" s="32"/>
      <c r="D27" s="32"/>
      <c r="E27" s="32"/>
      <c r="F27" s="32"/>
    </row>
    <row r="28" spans="1:6" ht="40.049999999999997" customHeight="1">
      <c r="A28" s="32"/>
      <c r="B28" s="32"/>
      <c r="C28" s="32"/>
      <c r="D28" s="32"/>
      <c r="E28" s="32"/>
      <c r="F28" s="32"/>
    </row>
    <row r="29" spans="1:6" ht="40.049999999999997" customHeight="1">
      <c r="A29" s="32"/>
      <c r="B29" s="32"/>
      <c r="C29" s="32"/>
      <c r="D29" s="32"/>
      <c r="E29" s="32"/>
      <c r="F29" s="32"/>
    </row>
    <row r="30" spans="1:6" ht="40.049999999999997" customHeight="1">
      <c r="A30" s="32"/>
      <c r="B30" s="32"/>
      <c r="C30" s="32"/>
      <c r="D30" s="32"/>
      <c r="E30" s="32"/>
      <c r="F30" s="32"/>
    </row>
    <row r="31" spans="1:6" ht="40.049999999999997" customHeight="1">
      <c r="A31" s="32"/>
      <c r="B31" s="32"/>
      <c r="C31" s="32"/>
      <c r="D31" s="32"/>
      <c r="E31" s="32"/>
      <c r="F31" s="32"/>
    </row>
    <row r="32" spans="1:6" ht="40.049999999999997" customHeight="1">
      <c r="A32" s="32"/>
      <c r="B32" s="32"/>
      <c r="C32" s="32"/>
      <c r="D32" s="32"/>
      <c r="E32" s="32"/>
      <c r="F32" s="32"/>
    </row>
    <row r="33" s="32" customFormat="1" ht="40.049999999999997" customHeight="1"/>
    <row r="34" s="32" customFormat="1" ht="40.049999999999997" customHeight="1"/>
    <row r="35" s="32" customFormat="1" ht="40.049999999999997" customHeight="1"/>
    <row r="36" s="32" customFormat="1" ht="40.049999999999997" customHeight="1"/>
    <row r="37" s="32" customFormat="1" ht="40.049999999999997" customHeight="1"/>
    <row r="38" s="32" customFormat="1" ht="40.049999999999997" customHeight="1"/>
    <row r="39" s="32" customFormat="1" ht="40.049999999999997" customHeight="1"/>
    <row r="40" s="32" customFormat="1" ht="40.049999999999997" customHeight="1"/>
    <row r="41" s="32" customFormat="1" ht="40.049999999999997" customHeight="1"/>
    <row r="42" s="32" customFormat="1" ht="40.049999999999997" customHeight="1"/>
    <row r="43" s="32" customFormat="1" ht="40.049999999999997" customHeight="1"/>
    <row r="44" s="32" customFormat="1" ht="40.049999999999997" customHeight="1"/>
    <row r="45" s="32" customFormat="1" ht="40.049999999999997" customHeight="1"/>
    <row r="46" s="32" customFormat="1" ht="40.049999999999997" customHeight="1"/>
    <row r="47" s="32" customFormat="1" ht="40.049999999999997" customHeight="1"/>
    <row r="48" s="32" customFormat="1" ht="40.049999999999997" customHeight="1"/>
    <row r="49" s="32" customFormat="1" ht="40.049999999999997" customHeight="1"/>
  </sheetData>
  <mergeCells count="4">
    <mergeCell ref="B1:F1"/>
    <mergeCell ref="C2:F2"/>
    <mergeCell ref="B3:F3"/>
    <mergeCell ref="D20:E20"/>
  </mergeCells>
  <phoneticPr fontId="2"/>
  <printOptions horizontalCentered="1"/>
  <pageMargins left="0.51181102362204722" right="0.51181102362204722" top="0.59055118110236227" bottom="0.59055118110236227" header="0.19685039370078741" footer="0.19685039370078741"/>
  <pageSetup paperSize="9" scale="91" fitToHeight="0" orientation="portrait" r:id="rId1"/>
  <headerFooter>
    <oddHeader>&amp;L様式第11号</oddHeader>
    <oddFooter>&amp;C&amp;6公益財団法人高知県観光コンベンション協会</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445AB2-9374-4539-B52D-8B3CF0835934}">
  <sheetPr>
    <tabColor rgb="FFFFC000"/>
  </sheetPr>
  <dimension ref="A1:R51"/>
  <sheetViews>
    <sheetView showGridLines="0" view="pageBreakPreview" zoomScale="65" zoomScaleNormal="100" zoomScaleSheetLayoutView="65" zoomScalePageLayoutView="85" workbookViewId="0"/>
  </sheetViews>
  <sheetFormatPr defaultRowHeight="40.049999999999997" customHeight="1"/>
  <cols>
    <col min="1" max="1" width="5.69921875" style="54" customWidth="1"/>
    <col min="2" max="2" width="24.69921875" style="33" customWidth="1"/>
    <col min="3" max="3" width="15.69921875" style="33" customWidth="1"/>
    <col min="4" max="4" width="5.69921875" style="33" customWidth="1"/>
    <col min="5" max="5" width="24.69921875" style="33" customWidth="1"/>
    <col min="6" max="6" width="15.69921875" style="33" customWidth="1"/>
    <col min="7" max="7" width="5.69921875" style="34" customWidth="1"/>
    <col min="8" max="8" width="24.69921875" style="33" customWidth="1"/>
    <col min="9" max="9" width="15.69921875" style="33" customWidth="1"/>
    <col min="10" max="10" width="5.69921875" style="33" customWidth="1"/>
    <col min="11" max="11" width="24.69921875" style="33" customWidth="1"/>
    <col min="12" max="12" width="15.69921875" style="33" customWidth="1"/>
    <col min="13" max="13" width="5.69921875" style="34" customWidth="1"/>
    <col min="14" max="14" width="24.69921875" style="33" customWidth="1"/>
    <col min="15" max="15" width="15.69921875" style="33" customWidth="1"/>
    <col min="16" max="16" width="5.69921875" style="33" customWidth="1"/>
    <col min="17" max="17" width="24.69921875" style="33" customWidth="1"/>
    <col min="18" max="18" width="15.69921875" style="33" customWidth="1"/>
    <col min="19" max="16384" width="8.796875" style="32"/>
  </cols>
  <sheetData>
    <row r="1" spans="1:18" ht="40.049999999999997" customHeight="1">
      <c r="A1" s="51"/>
      <c r="B1" s="64" t="str">
        <f>'合宿参加者名簿(1～30)'!$B$4</f>
        <v>氏　名</v>
      </c>
      <c r="C1" s="64" t="str">
        <f>'合宿参加者名簿(1～30)'!$C$4</f>
        <v>区分・役職</v>
      </c>
      <c r="D1" s="65"/>
      <c r="E1" s="64" t="str">
        <f>B1</f>
        <v>氏　名</v>
      </c>
      <c r="F1" s="64" t="str">
        <f>C1</f>
        <v>区分・役職</v>
      </c>
      <c r="G1" s="51"/>
      <c r="H1" s="64" t="s">
        <v>88</v>
      </c>
      <c r="I1" s="64" t="s">
        <v>87</v>
      </c>
      <c r="J1" s="65"/>
      <c r="K1" s="64" t="str">
        <f>H1</f>
        <v>氏　名</v>
      </c>
      <c r="L1" s="64" t="str">
        <f>I1</f>
        <v>区分・役職</v>
      </c>
      <c r="M1" s="51"/>
      <c r="N1" s="64" t="s">
        <v>88</v>
      </c>
      <c r="O1" s="64" t="s">
        <v>87</v>
      </c>
      <c r="P1" s="65"/>
      <c r="Q1" s="64" t="str">
        <f>N1</f>
        <v>氏　名</v>
      </c>
      <c r="R1" s="64" t="str">
        <f>O1</f>
        <v>区分・役職</v>
      </c>
    </row>
    <row r="2" spans="1:18" ht="40.049999999999997" customHeight="1">
      <c r="A2" s="52">
        <f>ROW(A2)+29</f>
        <v>31</v>
      </c>
      <c r="B2" s="47"/>
      <c r="C2" s="48"/>
      <c r="D2" s="43">
        <f>A21+1</f>
        <v>51</v>
      </c>
      <c r="E2" s="44"/>
      <c r="F2" s="47"/>
      <c r="G2" s="101">
        <f>D21+1</f>
        <v>71</v>
      </c>
      <c r="H2" s="47"/>
      <c r="I2" s="48"/>
      <c r="J2" s="43">
        <f>G21+1</f>
        <v>91</v>
      </c>
      <c r="K2" s="44"/>
      <c r="L2" s="40"/>
      <c r="M2" s="101">
        <f>J21+1</f>
        <v>111</v>
      </c>
      <c r="N2" s="47"/>
      <c r="O2" s="48"/>
      <c r="P2" s="43">
        <f>M21+1</f>
        <v>131</v>
      </c>
      <c r="Q2" s="44"/>
      <c r="R2" s="47"/>
    </row>
    <row r="3" spans="1:18" ht="40.049999999999997" customHeight="1">
      <c r="A3" s="52">
        <f>A2+1</f>
        <v>32</v>
      </c>
      <c r="B3" s="47"/>
      <c r="C3" s="48"/>
      <c r="D3" s="43">
        <f>D2+1</f>
        <v>52</v>
      </c>
      <c r="E3" s="44"/>
      <c r="F3" s="47"/>
      <c r="G3" s="52">
        <f>G2+1</f>
        <v>72</v>
      </c>
      <c r="H3" s="47"/>
      <c r="I3" s="48"/>
      <c r="J3" s="43">
        <f>J2+1</f>
        <v>92</v>
      </c>
      <c r="K3" s="44"/>
      <c r="L3" s="47"/>
      <c r="M3" s="52">
        <f>M2+1</f>
        <v>112</v>
      </c>
      <c r="N3" s="47"/>
      <c r="O3" s="48"/>
      <c r="P3" s="43">
        <f>P2+1</f>
        <v>132</v>
      </c>
      <c r="Q3" s="44"/>
      <c r="R3" s="47"/>
    </row>
    <row r="4" spans="1:18" ht="40.049999999999997" customHeight="1">
      <c r="A4" s="52">
        <f t="shared" ref="A4:A21" si="0">A3+1</f>
        <v>33</v>
      </c>
      <c r="B4" s="47"/>
      <c r="C4" s="48"/>
      <c r="D4" s="43">
        <f t="shared" ref="D4:D21" si="1">D3+1</f>
        <v>53</v>
      </c>
      <c r="E4" s="44"/>
      <c r="F4" s="47"/>
      <c r="G4" s="52">
        <f t="shared" ref="G4:G21" si="2">G3+1</f>
        <v>73</v>
      </c>
      <c r="H4" s="47"/>
      <c r="I4" s="48"/>
      <c r="J4" s="43">
        <f t="shared" ref="J4:J21" si="3">J3+1</f>
        <v>93</v>
      </c>
      <c r="K4" s="44"/>
      <c r="L4" s="47"/>
      <c r="M4" s="52">
        <f t="shared" ref="M4:M21" si="4">M3+1</f>
        <v>113</v>
      </c>
      <c r="N4" s="47"/>
      <c r="O4" s="48"/>
      <c r="P4" s="43">
        <f t="shared" ref="P4:P21" si="5">P3+1</f>
        <v>133</v>
      </c>
      <c r="Q4" s="44"/>
      <c r="R4" s="47"/>
    </row>
    <row r="5" spans="1:18" ht="40.049999999999997" customHeight="1">
      <c r="A5" s="52">
        <f t="shared" si="0"/>
        <v>34</v>
      </c>
      <c r="B5" s="47"/>
      <c r="C5" s="48"/>
      <c r="D5" s="43">
        <f t="shared" si="1"/>
        <v>54</v>
      </c>
      <c r="E5" s="44"/>
      <c r="F5" s="47"/>
      <c r="G5" s="52">
        <f t="shared" si="2"/>
        <v>74</v>
      </c>
      <c r="H5" s="47"/>
      <c r="I5" s="48"/>
      <c r="J5" s="43">
        <f t="shared" si="3"/>
        <v>94</v>
      </c>
      <c r="K5" s="44"/>
      <c r="L5" s="47"/>
      <c r="M5" s="52">
        <f t="shared" si="4"/>
        <v>114</v>
      </c>
      <c r="N5" s="47"/>
      <c r="O5" s="48"/>
      <c r="P5" s="43">
        <f t="shared" si="5"/>
        <v>134</v>
      </c>
      <c r="Q5" s="44"/>
      <c r="R5" s="47"/>
    </row>
    <row r="6" spans="1:18" ht="40.049999999999997" customHeight="1">
      <c r="A6" s="52">
        <f t="shared" si="0"/>
        <v>35</v>
      </c>
      <c r="B6" s="47"/>
      <c r="C6" s="48"/>
      <c r="D6" s="43">
        <f t="shared" si="1"/>
        <v>55</v>
      </c>
      <c r="E6" s="44"/>
      <c r="F6" s="47"/>
      <c r="G6" s="52">
        <f t="shared" si="2"/>
        <v>75</v>
      </c>
      <c r="H6" s="47"/>
      <c r="I6" s="48"/>
      <c r="J6" s="43">
        <f t="shared" si="3"/>
        <v>95</v>
      </c>
      <c r="K6" s="44"/>
      <c r="L6" s="47"/>
      <c r="M6" s="52">
        <f t="shared" si="4"/>
        <v>115</v>
      </c>
      <c r="N6" s="47"/>
      <c r="O6" s="48"/>
      <c r="P6" s="43">
        <f t="shared" si="5"/>
        <v>135</v>
      </c>
      <c r="Q6" s="44"/>
      <c r="R6" s="47"/>
    </row>
    <row r="7" spans="1:18" ht="40.049999999999997" customHeight="1">
      <c r="A7" s="52">
        <f t="shared" si="0"/>
        <v>36</v>
      </c>
      <c r="B7" s="47"/>
      <c r="C7" s="48"/>
      <c r="D7" s="43">
        <f t="shared" si="1"/>
        <v>56</v>
      </c>
      <c r="E7" s="44"/>
      <c r="F7" s="47"/>
      <c r="G7" s="52">
        <f t="shared" si="2"/>
        <v>76</v>
      </c>
      <c r="H7" s="47"/>
      <c r="I7" s="48"/>
      <c r="J7" s="43">
        <f t="shared" si="3"/>
        <v>96</v>
      </c>
      <c r="K7" s="44"/>
      <c r="L7" s="47"/>
      <c r="M7" s="52">
        <f t="shared" si="4"/>
        <v>116</v>
      </c>
      <c r="N7" s="47"/>
      <c r="O7" s="48"/>
      <c r="P7" s="43">
        <f t="shared" si="5"/>
        <v>136</v>
      </c>
      <c r="Q7" s="44"/>
      <c r="R7" s="47"/>
    </row>
    <row r="8" spans="1:18" ht="40.049999999999997" customHeight="1">
      <c r="A8" s="52">
        <f t="shared" si="0"/>
        <v>37</v>
      </c>
      <c r="B8" s="47"/>
      <c r="C8" s="48"/>
      <c r="D8" s="43">
        <f t="shared" si="1"/>
        <v>57</v>
      </c>
      <c r="E8" s="44"/>
      <c r="F8" s="47"/>
      <c r="G8" s="52">
        <f t="shared" si="2"/>
        <v>77</v>
      </c>
      <c r="H8" s="47"/>
      <c r="I8" s="48"/>
      <c r="J8" s="43">
        <f t="shared" si="3"/>
        <v>97</v>
      </c>
      <c r="K8" s="44"/>
      <c r="L8" s="47"/>
      <c r="M8" s="52">
        <f t="shared" si="4"/>
        <v>117</v>
      </c>
      <c r="N8" s="47"/>
      <c r="O8" s="48"/>
      <c r="P8" s="43">
        <f t="shared" si="5"/>
        <v>137</v>
      </c>
      <c r="Q8" s="44"/>
      <c r="R8" s="47"/>
    </row>
    <row r="9" spans="1:18" ht="40.049999999999997" customHeight="1">
      <c r="A9" s="52">
        <f t="shared" si="0"/>
        <v>38</v>
      </c>
      <c r="B9" s="47"/>
      <c r="C9" s="48"/>
      <c r="D9" s="43">
        <f t="shared" si="1"/>
        <v>58</v>
      </c>
      <c r="E9" s="44"/>
      <c r="F9" s="47"/>
      <c r="G9" s="52">
        <f t="shared" si="2"/>
        <v>78</v>
      </c>
      <c r="H9" s="47"/>
      <c r="I9" s="48"/>
      <c r="J9" s="43">
        <f t="shared" si="3"/>
        <v>98</v>
      </c>
      <c r="K9" s="44"/>
      <c r="L9" s="47"/>
      <c r="M9" s="52">
        <f t="shared" si="4"/>
        <v>118</v>
      </c>
      <c r="N9" s="47"/>
      <c r="O9" s="48"/>
      <c r="P9" s="43">
        <f t="shared" si="5"/>
        <v>138</v>
      </c>
      <c r="Q9" s="44"/>
      <c r="R9" s="47"/>
    </row>
    <row r="10" spans="1:18" ht="40.049999999999997" customHeight="1">
      <c r="A10" s="52">
        <f t="shared" si="0"/>
        <v>39</v>
      </c>
      <c r="B10" s="47"/>
      <c r="C10" s="48"/>
      <c r="D10" s="43">
        <f t="shared" si="1"/>
        <v>59</v>
      </c>
      <c r="E10" s="44"/>
      <c r="F10" s="47"/>
      <c r="G10" s="52">
        <f t="shared" si="2"/>
        <v>79</v>
      </c>
      <c r="H10" s="47"/>
      <c r="I10" s="48"/>
      <c r="J10" s="43">
        <f t="shared" si="3"/>
        <v>99</v>
      </c>
      <c r="K10" s="44"/>
      <c r="L10" s="47"/>
      <c r="M10" s="52">
        <f t="shared" si="4"/>
        <v>119</v>
      </c>
      <c r="N10" s="47"/>
      <c r="O10" s="48"/>
      <c r="P10" s="43">
        <f t="shared" si="5"/>
        <v>139</v>
      </c>
      <c r="Q10" s="44"/>
      <c r="R10" s="47"/>
    </row>
    <row r="11" spans="1:18" ht="40.049999999999997" customHeight="1">
      <c r="A11" s="52">
        <f t="shared" si="0"/>
        <v>40</v>
      </c>
      <c r="B11" s="47"/>
      <c r="C11" s="48"/>
      <c r="D11" s="43">
        <f t="shared" si="1"/>
        <v>60</v>
      </c>
      <c r="E11" s="44"/>
      <c r="F11" s="47"/>
      <c r="G11" s="52">
        <f t="shared" si="2"/>
        <v>80</v>
      </c>
      <c r="H11" s="47"/>
      <c r="I11" s="48"/>
      <c r="J11" s="43">
        <f t="shared" si="3"/>
        <v>100</v>
      </c>
      <c r="K11" s="44"/>
      <c r="L11" s="47"/>
      <c r="M11" s="52">
        <f t="shared" si="4"/>
        <v>120</v>
      </c>
      <c r="N11" s="47"/>
      <c r="O11" s="48"/>
      <c r="P11" s="43">
        <f t="shared" si="5"/>
        <v>140</v>
      </c>
      <c r="Q11" s="44"/>
      <c r="R11" s="47"/>
    </row>
    <row r="12" spans="1:18" ht="40.049999999999997" customHeight="1">
      <c r="A12" s="52">
        <f t="shared" si="0"/>
        <v>41</v>
      </c>
      <c r="B12" s="47"/>
      <c r="C12" s="48"/>
      <c r="D12" s="43">
        <f t="shared" si="1"/>
        <v>61</v>
      </c>
      <c r="E12" s="44"/>
      <c r="F12" s="47"/>
      <c r="G12" s="52">
        <f t="shared" si="2"/>
        <v>81</v>
      </c>
      <c r="H12" s="47"/>
      <c r="I12" s="48"/>
      <c r="J12" s="43">
        <f t="shared" si="3"/>
        <v>101</v>
      </c>
      <c r="K12" s="44"/>
      <c r="L12" s="47"/>
      <c r="M12" s="52">
        <f t="shared" si="4"/>
        <v>121</v>
      </c>
      <c r="N12" s="47"/>
      <c r="O12" s="48"/>
      <c r="P12" s="43">
        <f t="shared" si="5"/>
        <v>141</v>
      </c>
      <c r="Q12" s="44"/>
      <c r="R12" s="47"/>
    </row>
    <row r="13" spans="1:18" ht="40.049999999999997" customHeight="1">
      <c r="A13" s="52">
        <f t="shared" si="0"/>
        <v>42</v>
      </c>
      <c r="B13" s="47"/>
      <c r="C13" s="48"/>
      <c r="D13" s="43">
        <f t="shared" si="1"/>
        <v>62</v>
      </c>
      <c r="E13" s="44"/>
      <c r="F13" s="47"/>
      <c r="G13" s="52">
        <f t="shared" si="2"/>
        <v>82</v>
      </c>
      <c r="H13" s="47"/>
      <c r="I13" s="48"/>
      <c r="J13" s="43">
        <f t="shared" si="3"/>
        <v>102</v>
      </c>
      <c r="K13" s="44"/>
      <c r="L13" s="47"/>
      <c r="M13" s="52">
        <f t="shared" si="4"/>
        <v>122</v>
      </c>
      <c r="N13" s="47"/>
      <c r="O13" s="48"/>
      <c r="P13" s="43">
        <f t="shared" si="5"/>
        <v>142</v>
      </c>
      <c r="Q13" s="44"/>
      <c r="R13" s="47"/>
    </row>
    <row r="14" spans="1:18" ht="40.049999999999997" customHeight="1">
      <c r="A14" s="52">
        <f t="shared" si="0"/>
        <v>43</v>
      </c>
      <c r="B14" s="47"/>
      <c r="C14" s="48"/>
      <c r="D14" s="43">
        <f t="shared" si="1"/>
        <v>63</v>
      </c>
      <c r="E14" s="44"/>
      <c r="F14" s="47"/>
      <c r="G14" s="52">
        <f t="shared" si="2"/>
        <v>83</v>
      </c>
      <c r="H14" s="47"/>
      <c r="I14" s="48"/>
      <c r="J14" s="43">
        <f t="shared" si="3"/>
        <v>103</v>
      </c>
      <c r="K14" s="44"/>
      <c r="L14" s="47"/>
      <c r="M14" s="52">
        <f t="shared" si="4"/>
        <v>123</v>
      </c>
      <c r="N14" s="47"/>
      <c r="O14" s="48"/>
      <c r="P14" s="43">
        <f t="shared" si="5"/>
        <v>143</v>
      </c>
      <c r="Q14" s="44"/>
      <c r="R14" s="47"/>
    </row>
    <row r="15" spans="1:18" ht="40.049999999999997" customHeight="1">
      <c r="A15" s="52">
        <f t="shared" si="0"/>
        <v>44</v>
      </c>
      <c r="B15" s="47"/>
      <c r="C15" s="48"/>
      <c r="D15" s="43">
        <f t="shared" si="1"/>
        <v>64</v>
      </c>
      <c r="E15" s="44"/>
      <c r="F15" s="47"/>
      <c r="G15" s="52">
        <f t="shared" si="2"/>
        <v>84</v>
      </c>
      <c r="H15" s="47"/>
      <c r="I15" s="48"/>
      <c r="J15" s="43">
        <f t="shared" si="3"/>
        <v>104</v>
      </c>
      <c r="K15" s="44"/>
      <c r="L15" s="47"/>
      <c r="M15" s="52">
        <f t="shared" si="4"/>
        <v>124</v>
      </c>
      <c r="N15" s="47"/>
      <c r="O15" s="48"/>
      <c r="P15" s="43">
        <f t="shared" si="5"/>
        <v>144</v>
      </c>
      <c r="Q15" s="44"/>
      <c r="R15" s="47"/>
    </row>
    <row r="16" spans="1:18" ht="40.049999999999997" customHeight="1">
      <c r="A16" s="52">
        <f t="shared" si="0"/>
        <v>45</v>
      </c>
      <c r="B16" s="47"/>
      <c r="C16" s="48"/>
      <c r="D16" s="43">
        <f t="shared" si="1"/>
        <v>65</v>
      </c>
      <c r="E16" s="44"/>
      <c r="F16" s="47"/>
      <c r="G16" s="52">
        <f t="shared" si="2"/>
        <v>85</v>
      </c>
      <c r="H16" s="47"/>
      <c r="I16" s="48"/>
      <c r="J16" s="43">
        <f t="shared" si="3"/>
        <v>105</v>
      </c>
      <c r="K16" s="44"/>
      <c r="L16" s="47"/>
      <c r="M16" s="52">
        <f t="shared" si="4"/>
        <v>125</v>
      </c>
      <c r="N16" s="47"/>
      <c r="O16" s="48"/>
      <c r="P16" s="43">
        <f t="shared" si="5"/>
        <v>145</v>
      </c>
      <c r="Q16" s="44"/>
      <c r="R16" s="47"/>
    </row>
    <row r="17" spans="1:18" ht="40.049999999999997" customHeight="1">
      <c r="A17" s="52">
        <f t="shared" si="0"/>
        <v>46</v>
      </c>
      <c r="B17" s="47"/>
      <c r="C17" s="48"/>
      <c r="D17" s="43">
        <f t="shared" si="1"/>
        <v>66</v>
      </c>
      <c r="E17" s="44"/>
      <c r="F17" s="47"/>
      <c r="G17" s="52">
        <f t="shared" si="2"/>
        <v>86</v>
      </c>
      <c r="H17" s="47"/>
      <c r="I17" s="48"/>
      <c r="J17" s="43">
        <f t="shared" si="3"/>
        <v>106</v>
      </c>
      <c r="K17" s="44"/>
      <c r="L17" s="47"/>
      <c r="M17" s="52">
        <f t="shared" si="4"/>
        <v>126</v>
      </c>
      <c r="N17" s="47"/>
      <c r="O17" s="48"/>
      <c r="P17" s="43">
        <f t="shared" si="5"/>
        <v>146</v>
      </c>
      <c r="Q17" s="44"/>
      <c r="R17" s="47"/>
    </row>
    <row r="18" spans="1:18" ht="40.049999999999997" customHeight="1">
      <c r="A18" s="52">
        <f t="shared" si="0"/>
        <v>47</v>
      </c>
      <c r="B18" s="47"/>
      <c r="C18" s="48"/>
      <c r="D18" s="43">
        <f t="shared" si="1"/>
        <v>67</v>
      </c>
      <c r="E18" s="44"/>
      <c r="F18" s="47"/>
      <c r="G18" s="52">
        <f t="shared" si="2"/>
        <v>87</v>
      </c>
      <c r="H18" s="47"/>
      <c r="I18" s="48"/>
      <c r="J18" s="43">
        <f t="shared" si="3"/>
        <v>107</v>
      </c>
      <c r="K18" s="44"/>
      <c r="L18" s="47"/>
      <c r="M18" s="52">
        <f t="shared" si="4"/>
        <v>127</v>
      </c>
      <c r="N18" s="47"/>
      <c r="O18" s="48"/>
      <c r="P18" s="43">
        <f t="shared" si="5"/>
        <v>147</v>
      </c>
      <c r="Q18" s="44"/>
      <c r="R18" s="47"/>
    </row>
    <row r="19" spans="1:18" ht="40.049999999999997" customHeight="1">
      <c r="A19" s="52">
        <f t="shared" si="0"/>
        <v>48</v>
      </c>
      <c r="B19" s="47"/>
      <c r="C19" s="48"/>
      <c r="D19" s="43">
        <f t="shared" si="1"/>
        <v>68</v>
      </c>
      <c r="E19" s="44"/>
      <c r="F19" s="47"/>
      <c r="G19" s="52">
        <f t="shared" si="2"/>
        <v>88</v>
      </c>
      <c r="H19" s="47"/>
      <c r="I19" s="48"/>
      <c r="J19" s="43">
        <f t="shared" si="3"/>
        <v>108</v>
      </c>
      <c r="K19" s="44"/>
      <c r="L19" s="47"/>
      <c r="M19" s="52">
        <f t="shared" si="4"/>
        <v>128</v>
      </c>
      <c r="N19" s="47"/>
      <c r="O19" s="48"/>
      <c r="P19" s="43">
        <f t="shared" si="5"/>
        <v>148</v>
      </c>
      <c r="Q19" s="44"/>
      <c r="R19" s="47"/>
    </row>
    <row r="20" spans="1:18" ht="40.049999999999997" customHeight="1">
      <c r="A20" s="52">
        <f t="shared" si="0"/>
        <v>49</v>
      </c>
      <c r="B20" s="47"/>
      <c r="C20" s="48"/>
      <c r="D20" s="43">
        <f t="shared" si="1"/>
        <v>69</v>
      </c>
      <c r="E20" s="44"/>
      <c r="F20" s="47"/>
      <c r="G20" s="52">
        <f t="shared" si="2"/>
        <v>89</v>
      </c>
      <c r="H20" s="47"/>
      <c r="I20" s="48"/>
      <c r="J20" s="43">
        <f t="shared" si="3"/>
        <v>109</v>
      </c>
      <c r="K20" s="44"/>
      <c r="L20" s="47"/>
      <c r="M20" s="52">
        <f t="shared" si="4"/>
        <v>129</v>
      </c>
      <c r="N20" s="47"/>
      <c r="O20" s="48"/>
      <c r="P20" s="43">
        <f t="shared" si="5"/>
        <v>149</v>
      </c>
      <c r="Q20" s="44"/>
      <c r="R20" s="47"/>
    </row>
    <row r="21" spans="1:18" ht="40.049999999999997" customHeight="1">
      <c r="A21" s="52">
        <f t="shared" si="0"/>
        <v>50</v>
      </c>
      <c r="B21" s="47"/>
      <c r="C21" s="48"/>
      <c r="D21" s="43">
        <f t="shared" si="1"/>
        <v>70</v>
      </c>
      <c r="E21" s="44"/>
      <c r="F21" s="47"/>
      <c r="G21" s="52">
        <f t="shared" si="2"/>
        <v>90</v>
      </c>
      <c r="H21" s="47"/>
      <c r="I21" s="48"/>
      <c r="J21" s="43">
        <f t="shared" si="3"/>
        <v>110</v>
      </c>
      <c r="K21" s="44"/>
      <c r="L21" s="47"/>
      <c r="M21" s="52">
        <f t="shared" si="4"/>
        <v>130</v>
      </c>
      <c r="N21" s="47"/>
      <c r="O21" s="48"/>
      <c r="P21" s="43">
        <f t="shared" si="5"/>
        <v>150</v>
      </c>
      <c r="Q21" s="44"/>
      <c r="R21" s="47"/>
    </row>
    <row r="22" spans="1:18" ht="40.049999999999997" customHeight="1">
      <c r="A22" s="57"/>
      <c r="B22" s="308"/>
      <c r="C22" s="308"/>
      <c r="D22" s="307" t="str">
        <f>IF(H2&lt;&gt;"","№"&amp;D21+1&amp;"以降の名簿は別紙","")</f>
        <v/>
      </c>
      <c r="E22" s="307"/>
      <c r="F22" s="50">
        <v>2</v>
      </c>
      <c r="G22" s="57"/>
      <c r="H22" s="308"/>
      <c r="I22" s="308"/>
      <c r="J22" s="307" t="str">
        <f>IF(N2&lt;&gt;"","№"&amp;J21+1&amp;"以降の名簿は別紙","")</f>
        <v/>
      </c>
      <c r="K22" s="307"/>
      <c r="L22" s="50">
        <f>F22+1</f>
        <v>3</v>
      </c>
      <c r="M22" s="57"/>
      <c r="N22" s="308"/>
      <c r="O22" s="308"/>
      <c r="P22" s="307" t="str">
        <f>IF(T2&lt;&gt;"","№"&amp;P21+1&amp;"以降の名簿は別紙","")</f>
        <v/>
      </c>
      <c r="Q22" s="307"/>
      <c r="R22" s="50">
        <f>L22+1</f>
        <v>4</v>
      </c>
    </row>
    <row r="23" spans="1:18" ht="40.049999999999997" customHeight="1">
      <c r="A23" s="53"/>
      <c r="B23" s="32"/>
      <c r="C23" s="32"/>
      <c r="D23" s="32"/>
      <c r="E23" s="32"/>
      <c r="F23" s="32"/>
      <c r="G23" s="32"/>
      <c r="H23" s="32"/>
      <c r="I23" s="32"/>
      <c r="J23" s="32"/>
      <c r="K23" s="32"/>
      <c r="L23" s="32"/>
      <c r="M23" s="32"/>
      <c r="N23" s="32"/>
      <c r="O23" s="32"/>
      <c r="P23" s="32"/>
      <c r="Q23" s="32"/>
      <c r="R23" s="32"/>
    </row>
    <row r="24" spans="1:18" ht="40.049999999999997" customHeight="1">
      <c r="A24" s="53"/>
      <c r="B24" s="32"/>
      <c r="C24" s="32"/>
      <c r="D24" s="32"/>
      <c r="E24" s="32"/>
      <c r="F24" s="32"/>
      <c r="G24" s="32"/>
      <c r="H24" s="32"/>
      <c r="I24" s="32"/>
      <c r="J24" s="32"/>
      <c r="K24" s="32"/>
      <c r="L24" s="32"/>
      <c r="M24" s="32"/>
      <c r="N24" s="32"/>
      <c r="O24" s="32"/>
      <c r="P24" s="32"/>
      <c r="Q24" s="32"/>
      <c r="R24" s="32"/>
    </row>
    <row r="25" spans="1:18" ht="40.049999999999997" customHeight="1">
      <c r="A25" s="53"/>
      <c r="B25" s="32"/>
      <c r="C25" s="32"/>
      <c r="D25" s="32"/>
      <c r="E25" s="32"/>
      <c r="F25" s="32"/>
      <c r="G25" s="32"/>
      <c r="H25" s="32"/>
      <c r="I25" s="32"/>
      <c r="J25" s="32"/>
      <c r="K25" s="32"/>
      <c r="L25" s="32"/>
      <c r="M25" s="32"/>
      <c r="N25" s="32"/>
      <c r="O25" s="32"/>
      <c r="P25" s="32"/>
      <c r="Q25" s="32"/>
      <c r="R25" s="32"/>
    </row>
    <row r="26" spans="1:18" ht="40.049999999999997" customHeight="1">
      <c r="A26" s="53"/>
      <c r="B26" s="32"/>
      <c r="C26" s="32"/>
      <c r="D26" s="32"/>
      <c r="E26" s="32"/>
      <c r="F26" s="32"/>
      <c r="G26" s="32"/>
      <c r="H26" s="32"/>
      <c r="I26" s="32"/>
      <c r="J26" s="32"/>
      <c r="K26" s="32"/>
      <c r="L26" s="32"/>
      <c r="M26" s="32"/>
      <c r="N26" s="32"/>
      <c r="O26" s="32"/>
      <c r="P26" s="32"/>
      <c r="Q26" s="32"/>
      <c r="R26" s="32"/>
    </row>
    <row r="27" spans="1:18" ht="40.049999999999997" customHeight="1">
      <c r="A27" s="53"/>
      <c r="B27" s="32"/>
      <c r="C27" s="32"/>
      <c r="D27" s="32"/>
      <c r="E27" s="32"/>
      <c r="F27" s="32"/>
      <c r="G27" s="32"/>
      <c r="H27" s="32"/>
      <c r="I27" s="32"/>
      <c r="J27" s="32"/>
      <c r="K27" s="32"/>
      <c r="L27" s="32"/>
      <c r="M27" s="32"/>
      <c r="N27" s="32"/>
      <c r="O27" s="32"/>
      <c r="P27" s="32"/>
      <c r="Q27" s="32"/>
      <c r="R27" s="32"/>
    </row>
    <row r="28" spans="1:18" ht="40.049999999999997" customHeight="1">
      <c r="A28" s="53"/>
      <c r="B28" s="32"/>
      <c r="C28" s="32"/>
      <c r="D28" s="32"/>
      <c r="E28" s="32"/>
      <c r="F28" s="32"/>
      <c r="G28" s="32"/>
      <c r="H28" s="32"/>
      <c r="I28" s="32"/>
      <c r="J28" s="32"/>
      <c r="K28" s="32"/>
      <c r="L28" s="32"/>
      <c r="M28" s="32"/>
      <c r="N28" s="32"/>
      <c r="O28" s="32"/>
      <c r="P28" s="32"/>
      <c r="Q28" s="32"/>
      <c r="R28" s="32"/>
    </row>
    <row r="29" spans="1:18" ht="40.049999999999997" customHeight="1">
      <c r="A29" s="53"/>
      <c r="B29" s="32"/>
      <c r="C29" s="32"/>
      <c r="D29" s="32"/>
      <c r="E29" s="32"/>
      <c r="F29" s="32"/>
      <c r="G29" s="32"/>
      <c r="H29" s="32"/>
      <c r="I29" s="32"/>
      <c r="J29" s="32"/>
      <c r="K29" s="32"/>
      <c r="L29" s="32"/>
      <c r="M29" s="32"/>
      <c r="N29" s="32"/>
      <c r="O29" s="32"/>
      <c r="P29" s="32"/>
      <c r="Q29" s="32"/>
      <c r="R29" s="32"/>
    </row>
    <row r="30" spans="1:18" ht="40.049999999999997" customHeight="1">
      <c r="A30" s="53"/>
      <c r="B30" s="32"/>
      <c r="C30" s="32"/>
      <c r="D30" s="32"/>
      <c r="E30" s="32"/>
      <c r="F30" s="32"/>
      <c r="G30" s="32"/>
      <c r="H30" s="32"/>
      <c r="I30" s="32"/>
      <c r="J30" s="32"/>
      <c r="K30" s="32"/>
      <c r="L30" s="32"/>
      <c r="M30" s="32"/>
      <c r="N30" s="32"/>
      <c r="O30" s="32"/>
      <c r="P30" s="32"/>
      <c r="Q30" s="32"/>
      <c r="R30" s="32"/>
    </row>
    <row r="31" spans="1:18" ht="40.049999999999997" customHeight="1">
      <c r="A31" s="53"/>
      <c r="B31" s="32"/>
      <c r="C31" s="32"/>
      <c r="D31" s="32"/>
      <c r="E31" s="32"/>
      <c r="F31" s="32"/>
      <c r="G31" s="32"/>
      <c r="H31" s="32"/>
      <c r="I31" s="32"/>
      <c r="J31" s="32"/>
      <c r="K31" s="32"/>
      <c r="L31" s="32"/>
      <c r="M31" s="32"/>
      <c r="N31" s="32"/>
      <c r="O31" s="32"/>
      <c r="P31" s="32"/>
      <c r="Q31" s="32"/>
      <c r="R31" s="32"/>
    </row>
    <row r="32" spans="1:18" ht="40.049999999999997" customHeight="1">
      <c r="A32" s="53"/>
      <c r="B32" s="32"/>
      <c r="C32" s="32"/>
      <c r="D32" s="32"/>
      <c r="E32" s="32"/>
      <c r="F32" s="32"/>
      <c r="G32" s="32"/>
      <c r="H32" s="32"/>
      <c r="I32" s="32"/>
      <c r="J32" s="32"/>
      <c r="K32" s="32"/>
      <c r="L32" s="32"/>
      <c r="M32" s="32"/>
      <c r="N32" s="32"/>
      <c r="O32" s="32"/>
      <c r="P32" s="32"/>
      <c r="Q32" s="32"/>
      <c r="R32" s="32"/>
    </row>
    <row r="33" spans="1:18" ht="40.049999999999997" customHeight="1">
      <c r="A33" s="53"/>
      <c r="B33" s="32"/>
      <c r="C33" s="32"/>
      <c r="D33" s="32"/>
      <c r="E33" s="32"/>
      <c r="F33" s="32"/>
      <c r="G33" s="32"/>
      <c r="H33" s="32"/>
      <c r="I33" s="32"/>
      <c r="J33" s="32"/>
      <c r="K33" s="32"/>
      <c r="L33" s="32"/>
      <c r="M33" s="32"/>
      <c r="N33" s="32"/>
      <c r="O33" s="32"/>
      <c r="P33" s="32"/>
      <c r="Q33" s="32"/>
      <c r="R33" s="32"/>
    </row>
    <row r="34" spans="1:18" ht="40.049999999999997" customHeight="1">
      <c r="A34" s="53"/>
      <c r="B34" s="32"/>
      <c r="C34" s="32"/>
      <c r="D34" s="32"/>
      <c r="E34" s="32"/>
      <c r="F34" s="32"/>
      <c r="G34" s="32"/>
      <c r="H34" s="32"/>
      <c r="I34" s="32"/>
      <c r="J34" s="32"/>
      <c r="K34" s="32"/>
      <c r="L34" s="32"/>
      <c r="M34" s="32"/>
      <c r="N34" s="32"/>
      <c r="O34" s="32"/>
      <c r="P34" s="32"/>
      <c r="Q34" s="32"/>
      <c r="R34" s="32"/>
    </row>
    <row r="35" spans="1:18" ht="40.049999999999997" customHeight="1">
      <c r="A35" s="53"/>
      <c r="B35" s="32"/>
      <c r="C35" s="32"/>
      <c r="D35" s="32"/>
      <c r="E35" s="32"/>
      <c r="F35" s="32"/>
      <c r="G35" s="32"/>
      <c r="H35" s="32"/>
      <c r="I35" s="32"/>
      <c r="J35" s="32"/>
      <c r="K35" s="32"/>
      <c r="L35" s="32"/>
      <c r="M35" s="32"/>
      <c r="N35" s="32"/>
      <c r="O35" s="32"/>
      <c r="P35" s="32"/>
      <c r="Q35" s="32"/>
      <c r="R35" s="32"/>
    </row>
    <row r="36" spans="1:18" ht="40.049999999999997" customHeight="1">
      <c r="A36" s="53"/>
      <c r="B36" s="32"/>
      <c r="C36" s="32"/>
      <c r="D36" s="32"/>
      <c r="E36" s="32"/>
      <c r="F36" s="32"/>
      <c r="G36" s="32"/>
      <c r="H36" s="32"/>
      <c r="I36" s="32"/>
      <c r="J36" s="32"/>
      <c r="K36" s="32"/>
      <c r="L36" s="32"/>
      <c r="M36" s="32"/>
      <c r="N36" s="32"/>
      <c r="O36" s="32"/>
      <c r="P36" s="32"/>
      <c r="Q36" s="32"/>
      <c r="R36" s="32"/>
    </row>
    <row r="37" spans="1:18" ht="40.049999999999997" customHeight="1">
      <c r="A37" s="53"/>
      <c r="B37" s="32"/>
      <c r="C37" s="32"/>
      <c r="D37" s="32"/>
      <c r="E37" s="32"/>
      <c r="F37" s="32"/>
      <c r="G37" s="32"/>
      <c r="H37" s="32"/>
      <c r="I37" s="32"/>
      <c r="J37" s="32"/>
      <c r="K37" s="32"/>
      <c r="L37" s="32"/>
      <c r="M37" s="32"/>
      <c r="N37" s="32"/>
      <c r="O37" s="32"/>
      <c r="P37" s="32"/>
      <c r="Q37" s="32"/>
      <c r="R37" s="32"/>
    </row>
    <row r="38" spans="1:18" ht="40.049999999999997" customHeight="1">
      <c r="A38" s="53"/>
      <c r="B38" s="32"/>
      <c r="C38" s="32"/>
      <c r="D38" s="32"/>
      <c r="E38" s="32"/>
      <c r="F38" s="32"/>
      <c r="G38" s="32"/>
      <c r="H38" s="32"/>
      <c r="I38" s="32"/>
      <c r="J38" s="32"/>
      <c r="K38" s="32"/>
      <c r="L38" s="32"/>
      <c r="M38" s="32"/>
      <c r="N38" s="32"/>
      <c r="O38" s="32"/>
      <c r="P38" s="32"/>
      <c r="Q38" s="32"/>
      <c r="R38" s="32"/>
    </row>
    <row r="39" spans="1:18" ht="40.049999999999997" customHeight="1">
      <c r="A39" s="53"/>
      <c r="B39" s="32"/>
      <c r="C39" s="32"/>
      <c r="D39" s="32"/>
      <c r="E39" s="32"/>
      <c r="F39" s="32"/>
      <c r="G39" s="32"/>
      <c r="H39" s="32"/>
      <c r="I39" s="32"/>
      <c r="J39" s="32"/>
      <c r="K39" s="32"/>
      <c r="L39" s="32"/>
      <c r="M39" s="32"/>
      <c r="N39" s="32"/>
      <c r="O39" s="32"/>
      <c r="P39" s="32"/>
      <c r="Q39" s="32"/>
      <c r="R39" s="32"/>
    </row>
    <row r="40" spans="1:18" ht="40.049999999999997" customHeight="1">
      <c r="A40" s="53"/>
      <c r="B40" s="32"/>
      <c r="C40" s="32"/>
      <c r="D40" s="32"/>
      <c r="E40" s="32"/>
      <c r="F40" s="32"/>
      <c r="G40" s="32"/>
      <c r="H40" s="32"/>
      <c r="I40" s="32"/>
      <c r="J40" s="32"/>
      <c r="K40" s="32"/>
      <c r="L40" s="32"/>
      <c r="M40" s="32"/>
      <c r="N40" s="32"/>
      <c r="O40" s="32"/>
      <c r="P40" s="32"/>
      <c r="Q40" s="32"/>
      <c r="R40" s="32"/>
    </row>
    <row r="41" spans="1:18" ht="40.049999999999997" customHeight="1">
      <c r="A41" s="53"/>
      <c r="B41" s="32"/>
      <c r="C41" s="32"/>
      <c r="D41" s="32"/>
      <c r="E41" s="32"/>
      <c r="F41" s="32"/>
      <c r="G41" s="32"/>
      <c r="H41" s="32"/>
      <c r="I41" s="32"/>
      <c r="J41" s="32"/>
      <c r="K41" s="32"/>
      <c r="L41" s="32"/>
      <c r="M41" s="32"/>
      <c r="N41" s="32"/>
      <c r="O41" s="32"/>
      <c r="P41" s="32"/>
      <c r="Q41" s="32"/>
      <c r="R41" s="32"/>
    </row>
    <row r="42" spans="1:18" ht="40.049999999999997" customHeight="1">
      <c r="A42" s="53"/>
      <c r="B42" s="32"/>
      <c r="C42" s="32"/>
      <c r="D42" s="32"/>
      <c r="E42" s="32"/>
      <c r="F42" s="32"/>
      <c r="G42" s="32"/>
      <c r="H42" s="32"/>
      <c r="I42" s="32"/>
      <c r="J42" s="32"/>
      <c r="K42" s="32"/>
      <c r="L42" s="32"/>
      <c r="M42" s="32"/>
      <c r="N42" s="32"/>
      <c r="O42" s="32"/>
      <c r="P42" s="32"/>
      <c r="Q42" s="32"/>
      <c r="R42" s="32"/>
    </row>
    <row r="43" spans="1:18" ht="40.049999999999997" customHeight="1">
      <c r="A43" s="53"/>
      <c r="B43" s="32"/>
      <c r="C43" s="32"/>
      <c r="D43" s="32"/>
      <c r="E43" s="32"/>
      <c r="F43" s="32"/>
      <c r="G43" s="32"/>
      <c r="H43" s="32"/>
      <c r="I43" s="32"/>
      <c r="J43" s="32"/>
      <c r="K43" s="32"/>
      <c r="L43" s="32"/>
      <c r="M43" s="32"/>
      <c r="N43" s="32"/>
      <c r="O43" s="32"/>
      <c r="P43" s="32"/>
      <c r="Q43" s="32"/>
      <c r="R43" s="32"/>
    </row>
    <row r="44" spans="1:18" ht="40.049999999999997" customHeight="1">
      <c r="A44" s="53"/>
      <c r="B44" s="32"/>
      <c r="C44" s="32"/>
      <c r="D44" s="32"/>
      <c r="E44" s="32"/>
      <c r="F44" s="32"/>
      <c r="G44" s="32"/>
      <c r="H44" s="32"/>
      <c r="I44" s="32"/>
      <c r="J44" s="32"/>
      <c r="K44" s="32"/>
      <c r="L44" s="32"/>
      <c r="M44" s="32"/>
      <c r="N44" s="32"/>
      <c r="O44" s="32"/>
      <c r="P44" s="32"/>
      <c r="Q44" s="32"/>
      <c r="R44" s="32"/>
    </row>
    <row r="45" spans="1:18" ht="40.049999999999997" customHeight="1">
      <c r="A45" s="53"/>
      <c r="B45" s="32"/>
      <c r="C45" s="32"/>
      <c r="D45" s="32"/>
      <c r="E45" s="32"/>
      <c r="F45" s="32"/>
      <c r="G45" s="32"/>
      <c r="H45" s="32"/>
      <c r="I45" s="32"/>
      <c r="J45" s="32"/>
      <c r="K45" s="32"/>
      <c r="L45" s="32"/>
      <c r="M45" s="32"/>
      <c r="N45" s="32"/>
      <c r="O45" s="32"/>
      <c r="P45" s="32"/>
      <c r="Q45" s="32"/>
      <c r="R45" s="32"/>
    </row>
    <row r="46" spans="1:18" ht="40.049999999999997" customHeight="1">
      <c r="A46" s="53"/>
      <c r="B46" s="32"/>
      <c r="C46" s="32"/>
      <c r="D46" s="32"/>
      <c r="E46" s="32"/>
      <c r="F46" s="32"/>
      <c r="G46" s="32"/>
      <c r="H46" s="32"/>
      <c r="I46" s="32"/>
      <c r="J46" s="32"/>
      <c r="K46" s="32"/>
      <c r="L46" s="32"/>
      <c r="M46" s="32"/>
      <c r="N46" s="32"/>
      <c r="O46" s="32"/>
      <c r="P46" s="32"/>
      <c r="Q46" s="32"/>
      <c r="R46" s="32"/>
    </row>
    <row r="47" spans="1:18" ht="40.049999999999997" customHeight="1">
      <c r="A47" s="53"/>
      <c r="B47" s="32"/>
      <c r="C47" s="32"/>
      <c r="D47" s="32"/>
      <c r="E47" s="32"/>
      <c r="F47" s="32"/>
      <c r="G47" s="32"/>
      <c r="H47" s="32"/>
      <c r="I47" s="32"/>
      <c r="J47" s="32"/>
      <c r="K47" s="32"/>
      <c r="L47" s="32"/>
      <c r="M47" s="32"/>
      <c r="N47" s="32"/>
      <c r="O47" s="32"/>
      <c r="P47" s="32"/>
      <c r="Q47" s="32"/>
      <c r="R47" s="32"/>
    </row>
    <row r="48" spans="1:18" ht="40.049999999999997" customHeight="1">
      <c r="A48" s="53"/>
      <c r="B48" s="32"/>
      <c r="C48" s="32"/>
      <c r="D48" s="32"/>
      <c r="E48" s="32"/>
      <c r="F48" s="32"/>
      <c r="G48" s="32"/>
      <c r="H48" s="32"/>
      <c r="I48" s="32"/>
      <c r="J48" s="32"/>
      <c r="K48" s="32"/>
      <c r="L48" s="32"/>
      <c r="M48" s="32"/>
      <c r="N48" s="32"/>
      <c r="O48" s="32"/>
      <c r="P48" s="32"/>
      <c r="Q48" s="32"/>
      <c r="R48" s="32"/>
    </row>
    <row r="49" spans="1:18" ht="40.049999999999997" customHeight="1">
      <c r="A49" s="53"/>
      <c r="B49" s="32"/>
      <c r="C49" s="32"/>
      <c r="D49" s="32"/>
      <c r="E49" s="32"/>
      <c r="F49" s="32"/>
      <c r="G49" s="32"/>
      <c r="H49" s="32"/>
      <c r="I49" s="32"/>
      <c r="J49" s="32"/>
      <c r="K49" s="32"/>
      <c r="L49" s="32"/>
      <c r="M49" s="32"/>
      <c r="N49" s="32"/>
      <c r="O49" s="32"/>
      <c r="P49" s="32"/>
      <c r="Q49" s="32"/>
      <c r="R49" s="32"/>
    </row>
    <row r="50" spans="1:18" ht="40.049999999999997" customHeight="1">
      <c r="A50" s="53"/>
      <c r="B50" s="32"/>
      <c r="C50" s="32"/>
      <c r="D50" s="32"/>
      <c r="E50" s="32"/>
      <c r="F50" s="32"/>
      <c r="G50" s="32"/>
      <c r="H50" s="32"/>
      <c r="I50" s="32"/>
      <c r="J50" s="32"/>
      <c r="K50" s="32"/>
      <c r="L50" s="32"/>
      <c r="M50" s="32"/>
      <c r="N50" s="32"/>
      <c r="O50" s="32"/>
      <c r="P50" s="32"/>
      <c r="Q50" s="32"/>
      <c r="R50" s="32"/>
    </row>
    <row r="51" spans="1:18" ht="40.049999999999997" customHeight="1">
      <c r="A51" s="53"/>
      <c r="B51" s="32"/>
      <c r="C51" s="32"/>
      <c r="D51" s="32"/>
      <c r="E51" s="32"/>
      <c r="F51" s="32"/>
      <c r="G51" s="32"/>
      <c r="H51" s="32"/>
      <c r="I51" s="32"/>
      <c r="J51" s="32"/>
      <c r="K51" s="32"/>
      <c r="L51" s="32"/>
      <c r="M51" s="32"/>
      <c r="N51" s="32"/>
      <c r="O51" s="32"/>
      <c r="P51" s="32"/>
      <c r="Q51" s="32"/>
      <c r="R51" s="32"/>
    </row>
  </sheetData>
  <mergeCells count="6">
    <mergeCell ref="N22:O22"/>
    <mergeCell ref="P22:Q22"/>
    <mergeCell ref="B22:C22"/>
    <mergeCell ref="H22:I22"/>
    <mergeCell ref="D22:E22"/>
    <mergeCell ref="J22:K22"/>
  </mergeCells>
  <phoneticPr fontId="2"/>
  <printOptions horizontalCentered="1"/>
  <pageMargins left="0.51181102362204722" right="0.51181102362204722" top="0.59055118110236227" bottom="0.59055118110236227" header="0.19685039370078741" footer="0.19685039370078741"/>
  <pageSetup paperSize="9" scale="83" fitToHeight="0" orientation="portrait" r:id="rId1"/>
  <headerFooter>
    <oddHeader>&amp;L様式第11号</oddHeader>
    <oddFooter>&amp;C&amp;6公益財団法人高知県観光コンベンション協会</oddFooter>
  </headerFooter>
  <colBreaks count="2" manualBreakCount="2">
    <brk id="6" max="21" man="1"/>
    <brk id="12" max="21" man="1"/>
  </col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61BE1-BE0B-49EE-BAA1-3037D22A0B7D}">
  <sheetPr>
    <tabColor theme="7" tint="0.59999389629810485"/>
  </sheetPr>
  <dimension ref="A1:AT110"/>
  <sheetViews>
    <sheetView view="pageBreakPreview" zoomScale="80" zoomScaleNormal="100" zoomScaleSheetLayoutView="80" workbookViewId="0">
      <selection activeCell="U16" sqref="U16"/>
    </sheetView>
  </sheetViews>
  <sheetFormatPr defaultColWidth="4.69921875" defaultRowHeight="22.05" customHeight="1"/>
  <cols>
    <col min="1" max="16384" width="4.69921875" style="1"/>
  </cols>
  <sheetData>
    <row r="1" spans="1:18" ht="22.05" customHeight="1">
      <c r="A1" s="9" t="s">
        <v>43</v>
      </c>
      <c r="B1" s="9"/>
      <c r="C1" s="9"/>
      <c r="D1" s="9"/>
      <c r="E1" s="9"/>
      <c r="F1" s="9"/>
      <c r="G1" s="9"/>
      <c r="H1" s="9"/>
      <c r="I1" s="9"/>
      <c r="J1" s="9"/>
      <c r="K1" s="9"/>
      <c r="L1" s="9"/>
      <c r="M1" s="9"/>
      <c r="N1" s="9"/>
      <c r="O1" s="9"/>
      <c r="P1" s="9"/>
      <c r="Q1" s="9"/>
      <c r="R1" s="9"/>
    </row>
    <row r="2" spans="1:18" ht="27" customHeight="1">
      <c r="A2" s="9"/>
      <c r="B2" s="9"/>
      <c r="C2" s="9"/>
      <c r="D2" s="9"/>
      <c r="E2" s="9"/>
      <c r="F2" s="9"/>
      <c r="G2" s="9"/>
      <c r="H2" s="9"/>
      <c r="I2" s="9"/>
      <c r="J2" s="9"/>
      <c r="K2" s="229" t="str">
        <f>'申請書(様式第１号)'!$K$2</f>
        <v>令和</v>
      </c>
      <c r="L2" s="229"/>
      <c r="M2" s="31"/>
      <c r="N2" s="18" t="s">
        <v>59</v>
      </c>
      <c r="O2" s="31"/>
      <c r="P2" s="18" t="s">
        <v>60</v>
      </c>
      <c r="Q2" s="31"/>
      <c r="R2" s="18" t="s">
        <v>61</v>
      </c>
    </row>
    <row r="3" spans="1:18" ht="15" customHeight="1">
      <c r="A3" s="9"/>
      <c r="B3" s="9"/>
      <c r="C3" s="9"/>
      <c r="D3" s="9"/>
      <c r="E3" s="9"/>
      <c r="F3" s="9"/>
      <c r="G3" s="9"/>
      <c r="H3" s="9"/>
      <c r="I3" s="9"/>
      <c r="J3" s="9"/>
      <c r="K3" s="9"/>
      <c r="L3" s="9"/>
      <c r="M3" s="9"/>
      <c r="N3" s="9"/>
      <c r="O3" s="9"/>
      <c r="P3" s="9"/>
      <c r="Q3" s="9"/>
      <c r="R3" s="9"/>
    </row>
    <row r="4" spans="1:18" ht="22.05" customHeight="1">
      <c r="A4" s="9"/>
      <c r="B4" s="309" t="s">
        <v>10</v>
      </c>
      <c r="C4" s="309"/>
      <c r="D4" s="309"/>
      <c r="E4" s="309"/>
      <c r="F4" s="310" t="s">
        <v>44</v>
      </c>
      <c r="G4" s="310"/>
      <c r="H4" s="310"/>
      <c r="I4" s="310"/>
      <c r="J4" s="310"/>
      <c r="K4" s="310"/>
      <c r="L4" s="310"/>
      <c r="M4" s="310"/>
      <c r="N4" s="310"/>
      <c r="O4" s="310"/>
      <c r="P4" s="310"/>
      <c r="Q4" s="310"/>
      <c r="R4" s="9"/>
    </row>
    <row r="5" spans="1:18" ht="10.050000000000001" customHeight="1"/>
    <row r="6" spans="1:18" ht="10.050000000000001" customHeight="1"/>
    <row r="7" spans="1:18" ht="15" customHeight="1" thickBot="1">
      <c r="G7" s="201" t="str">
        <f>IF('申請書(様式第１号)'!$G$8&lt;&gt;"",'申請書(様式第１号)'!$G$8,"")</f>
        <v/>
      </c>
      <c r="H7" s="201"/>
      <c r="I7" s="1" t="str">
        <f>'申請書(様式第１号)'!$I$8</f>
        <v>　本届の記載内容に不備・虚偽はなく、要綱等を遵守します。</v>
      </c>
    </row>
    <row r="8" spans="1:18" ht="25.95" customHeight="1">
      <c r="H8" s="105" t="str">
        <f>'申請書(様式第１号)'!$H$9</f>
        <v>申請団体
所在地</v>
      </c>
      <c r="I8" s="350"/>
      <c r="J8" s="81" t="str">
        <f>'申請書(様式第１号)'!$J$9</f>
        <v>〒</v>
      </c>
      <c r="K8" s="340" t="str">
        <f>IF('申請書(様式第１号)'!$K$9&lt;&gt;"",'申請書(様式第１号)'!$K$9,"")</f>
        <v/>
      </c>
      <c r="L8" s="340"/>
      <c r="M8" s="340"/>
      <c r="N8" s="340"/>
      <c r="O8" s="340"/>
      <c r="P8" s="340"/>
      <c r="Q8" s="340"/>
      <c r="R8" s="341"/>
    </row>
    <row r="9" spans="1:18" ht="25.95" customHeight="1">
      <c r="H9" s="336"/>
      <c r="I9" s="337"/>
      <c r="J9" s="342" t="str">
        <f>IF('申請書(様式第１号)'!$J$10&lt;&gt;"",'申請書(様式第１号)'!$J$10,"")</f>
        <v/>
      </c>
      <c r="K9" s="343"/>
      <c r="L9" s="343"/>
      <c r="M9" s="343"/>
      <c r="N9" s="343"/>
      <c r="O9" s="343"/>
      <c r="P9" s="343"/>
      <c r="Q9" s="343"/>
      <c r="R9" s="344"/>
    </row>
    <row r="10" spans="1:18" ht="25.95" customHeight="1">
      <c r="H10" s="232" t="str">
        <f>'申請書(様式第１号)'!$H$11</f>
        <v>申請
団体名</v>
      </c>
      <c r="I10" s="335"/>
      <c r="J10" s="345" t="str">
        <f>IF('申請書(様式第１号)'!$J$11&lt;&gt;"",'申請書(様式第１号)'!$J$11,"")</f>
        <v/>
      </c>
      <c r="K10" s="346"/>
      <c r="L10" s="346"/>
      <c r="M10" s="346"/>
      <c r="N10" s="346"/>
      <c r="O10" s="346"/>
      <c r="P10" s="346"/>
      <c r="Q10" s="346"/>
      <c r="R10" s="225" t="s">
        <v>9</v>
      </c>
    </row>
    <row r="11" spans="1:18" ht="25.95" customHeight="1">
      <c r="H11" s="336"/>
      <c r="I11" s="337"/>
      <c r="J11" s="342"/>
      <c r="K11" s="343"/>
      <c r="L11" s="343"/>
      <c r="M11" s="343"/>
      <c r="N11" s="343"/>
      <c r="O11" s="343"/>
      <c r="P11" s="343"/>
      <c r="Q11" s="343"/>
      <c r="R11" s="225"/>
    </row>
    <row r="12" spans="1:18" ht="25.95" customHeight="1">
      <c r="H12" s="218" t="str">
        <f>'申請書(様式第１号)'!$H$13</f>
        <v>申請団体
代表者
(職・氏名)</v>
      </c>
      <c r="I12" s="219"/>
      <c r="J12" s="26" t="str">
        <f>'申請書(様式第１号)'!$J$13</f>
        <v>職：</v>
      </c>
      <c r="K12" s="338" t="str">
        <f>IF('申請書(様式第１号)'!$K$13&lt;&gt;"",'申請書(様式第１号)'!$K$13,"")</f>
        <v/>
      </c>
      <c r="L12" s="338"/>
      <c r="M12" s="338"/>
      <c r="N12" s="338"/>
      <c r="O12" s="338"/>
      <c r="P12" s="338"/>
      <c r="Q12" s="338"/>
      <c r="R12" s="225"/>
    </row>
    <row r="13" spans="1:18" ht="25.95" customHeight="1" thickBot="1">
      <c r="H13" s="111"/>
      <c r="I13" s="113"/>
      <c r="J13" s="25" t="str">
        <f>'申請書(様式第１号)'!$J$14</f>
        <v>氏名：</v>
      </c>
      <c r="K13" s="339" t="str">
        <f>IF('申請書(様式第１号)'!$K$14&lt;&gt;"",'申請書(様式第１号)'!$K$14,"")</f>
        <v/>
      </c>
      <c r="L13" s="339"/>
      <c r="M13" s="339"/>
      <c r="N13" s="339"/>
      <c r="O13" s="339"/>
      <c r="P13" s="339"/>
      <c r="Q13" s="339"/>
      <c r="R13" s="226"/>
    </row>
    <row r="14" spans="1:18" ht="19.95" customHeight="1">
      <c r="A14" s="3"/>
      <c r="B14" s="3"/>
    </row>
    <row r="15" spans="1:18" ht="25.95" customHeight="1">
      <c r="A15" s="228" t="str">
        <f>"　"&amp;B4&amp;"高知県スポーツ合宿支援事業助成金交付要綱第10条に基づき、下記のとおり請求します。"</f>
        <v>　令和８年度高知県スポーツ合宿支援事業助成金交付要綱第10条に基づき、下記のとおり請求します。</v>
      </c>
      <c r="B15" s="228"/>
      <c r="C15" s="228"/>
      <c r="D15" s="228"/>
      <c r="E15" s="228"/>
      <c r="F15" s="228"/>
      <c r="G15" s="228"/>
      <c r="H15" s="228"/>
      <c r="I15" s="228"/>
      <c r="J15" s="228"/>
      <c r="K15" s="228"/>
      <c r="L15" s="228"/>
      <c r="M15" s="228"/>
      <c r="N15" s="228"/>
      <c r="O15" s="228"/>
      <c r="P15" s="228"/>
      <c r="Q15" s="228"/>
      <c r="R15" s="228"/>
    </row>
    <row r="16" spans="1:18" ht="25.95" customHeight="1">
      <c r="A16" s="228"/>
      <c r="B16" s="228"/>
      <c r="C16" s="228"/>
      <c r="D16" s="228"/>
      <c r="E16" s="228"/>
      <c r="F16" s="228"/>
      <c r="G16" s="228"/>
      <c r="H16" s="228"/>
      <c r="I16" s="228"/>
      <c r="J16" s="228"/>
      <c r="K16" s="228"/>
      <c r="L16" s="228"/>
      <c r="M16" s="228"/>
      <c r="N16" s="228"/>
      <c r="O16" s="228"/>
      <c r="P16" s="228"/>
      <c r="Q16" s="228"/>
      <c r="R16" s="228"/>
    </row>
    <row r="17" spans="1:46" ht="22.05" customHeight="1">
      <c r="A17" s="228"/>
      <c r="B17" s="228"/>
      <c r="C17" s="228"/>
      <c r="D17" s="228"/>
      <c r="E17" s="228"/>
      <c r="F17" s="228"/>
      <c r="G17" s="228"/>
      <c r="H17" s="228"/>
      <c r="I17" s="228"/>
      <c r="J17" s="228"/>
      <c r="K17" s="228"/>
      <c r="L17" s="228"/>
      <c r="M17" s="228"/>
      <c r="N17" s="228"/>
      <c r="O17" s="228"/>
      <c r="P17" s="228"/>
      <c r="Q17" s="228"/>
      <c r="R17" s="228"/>
    </row>
    <row r="18" spans="1:46" ht="19.95" customHeight="1" thickBot="1">
      <c r="A18" s="15"/>
      <c r="B18" s="15"/>
      <c r="C18" s="15"/>
      <c r="D18" s="15"/>
      <c r="E18" s="15"/>
      <c r="F18" s="15"/>
      <c r="G18" s="15"/>
      <c r="H18" s="15"/>
      <c r="I18" s="15"/>
      <c r="J18" s="15"/>
      <c r="K18" s="15"/>
      <c r="L18" s="15"/>
      <c r="M18" s="15"/>
      <c r="N18" s="15"/>
      <c r="O18" s="15"/>
      <c r="P18" s="15"/>
      <c r="Q18" s="15"/>
      <c r="R18" s="15"/>
    </row>
    <row r="19" spans="1:46" ht="45" customHeight="1" thickBot="1">
      <c r="A19" s="14"/>
      <c r="B19" s="13"/>
      <c r="D19" s="355" t="s">
        <v>45</v>
      </c>
      <c r="E19" s="356"/>
      <c r="F19" s="356"/>
      <c r="G19" s="356"/>
      <c r="H19" s="356"/>
      <c r="I19" s="356"/>
      <c r="J19" s="354"/>
      <c r="K19" s="354"/>
      <c r="L19" s="354"/>
      <c r="M19" s="354"/>
      <c r="N19" s="356" t="s">
        <v>2</v>
      </c>
      <c r="O19" s="357"/>
      <c r="P19" s="13"/>
      <c r="Q19" s="13"/>
      <c r="R19" s="14"/>
      <c r="S19" s="116" t="s">
        <v>178</v>
      </c>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row>
    <row r="20" spans="1:46" ht="22.05" customHeight="1" thickBot="1">
      <c r="I20" s="180"/>
      <c r="J20" s="180"/>
    </row>
    <row r="21" spans="1:46" ht="30" customHeight="1" thickBot="1">
      <c r="A21" s="327" t="s">
        <v>46</v>
      </c>
      <c r="B21" s="328"/>
      <c r="C21" s="328"/>
      <c r="D21" s="328"/>
      <c r="E21" s="328"/>
      <c r="F21" s="328"/>
      <c r="G21" s="328"/>
      <c r="H21" s="328"/>
      <c r="I21" s="328"/>
      <c r="J21" s="328"/>
      <c r="K21" s="328"/>
      <c r="L21" s="328"/>
      <c r="M21" s="328"/>
      <c r="N21" s="328"/>
      <c r="O21" s="328"/>
      <c r="P21" s="328"/>
      <c r="Q21" s="328"/>
      <c r="R21" s="329"/>
    </row>
    <row r="22" spans="1:46" ht="30" customHeight="1">
      <c r="A22" s="330" t="s">
        <v>47</v>
      </c>
      <c r="B22" s="331"/>
      <c r="C22" s="331"/>
      <c r="D22" s="331"/>
      <c r="E22" s="332"/>
      <c r="F22" s="333"/>
      <c r="G22" s="333"/>
      <c r="H22" s="333"/>
      <c r="I22" s="333"/>
      <c r="J22" s="333"/>
      <c r="K22" s="333"/>
      <c r="L22" s="333"/>
      <c r="M22" s="333"/>
      <c r="N22" s="333"/>
      <c r="O22" s="333"/>
      <c r="P22" s="333"/>
      <c r="Q22" s="333"/>
      <c r="R22" s="334"/>
      <c r="S22" s="116" t="s">
        <v>94</v>
      </c>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row>
    <row r="23" spans="1:46" ht="30" customHeight="1">
      <c r="A23" s="322" t="s">
        <v>48</v>
      </c>
      <c r="B23" s="323"/>
      <c r="C23" s="323"/>
      <c r="D23" s="323"/>
      <c r="E23" s="324"/>
      <c r="F23" s="351"/>
      <c r="G23" s="352"/>
      <c r="H23" s="352"/>
      <c r="I23" s="352"/>
      <c r="J23" s="352"/>
      <c r="K23" s="352"/>
      <c r="L23" s="352"/>
      <c r="M23" s="352"/>
      <c r="N23" s="352"/>
      <c r="O23" s="352"/>
      <c r="P23" s="352"/>
      <c r="Q23" s="352"/>
      <c r="R23" s="353"/>
      <c r="S23" s="116"/>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row>
    <row r="24" spans="1:46" ht="30" customHeight="1">
      <c r="A24" s="322" t="s">
        <v>49</v>
      </c>
      <c r="B24" s="323"/>
      <c r="C24" s="323"/>
      <c r="D24" s="323"/>
      <c r="E24" s="324"/>
      <c r="F24" s="413" t="s">
        <v>18</v>
      </c>
      <c r="G24" s="347" t="s">
        <v>109</v>
      </c>
      <c r="H24" s="347"/>
      <c r="I24" s="78"/>
      <c r="J24" s="413" t="s">
        <v>18</v>
      </c>
      <c r="K24" s="347" t="s">
        <v>110</v>
      </c>
      <c r="L24" s="347"/>
      <c r="M24" s="78"/>
      <c r="N24" s="413" t="s">
        <v>18</v>
      </c>
      <c r="O24" s="348" t="s">
        <v>111</v>
      </c>
      <c r="P24" s="348"/>
      <c r="Q24" s="348"/>
      <c r="R24" s="349"/>
      <c r="S24" s="116"/>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row>
    <row r="25" spans="1:46" ht="30" customHeight="1">
      <c r="A25" s="322" t="s">
        <v>50</v>
      </c>
      <c r="B25" s="323"/>
      <c r="C25" s="323"/>
      <c r="D25" s="323"/>
      <c r="E25" s="324"/>
      <c r="F25" s="325"/>
      <c r="G25" s="325"/>
      <c r="H25" s="325"/>
      <c r="I25" s="325"/>
      <c r="J25" s="325"/>
      <c r="K25" s="325"/>
      <c r="L25" s="325"/>
      <c r="M25" s="325"/>
      <c r="N25" s="325"/>
      <c r="O25" s="325"/>
      <c r="P25" s="325"/>
      <c r="Q25" s="325"/>
      <c r="R25" s="326"/>
      <c r="S25" s="116"/>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row>
    <row r="26" spans="1:46" ht="30" customHeight="1">
      <c r="A26" s="313" t="s">
        <v>86</v>
      </c>
      <c r="B26" s="314"/>
      <c r="C26" s="314"/>
      <c r="D26" s="314"/>
      <c r="E26" s="315"/>
      <c r="F26" s="421" t="s">
        <v>51</v>
      </c>
      <c r="G26" s="319"/>
      <c r="H26" s="320"/>
      <c r="I26" s="320"/>
      <c r="J26" s="320"/>
      <c r="K26" s="320"/>
      <c r="L26" s="320"/>
      <c r="M26" s="320"/>
      <c r="N26" s="320"/>
      <c r="O26" s="320"/>
      <c r="P26" s="320"/>
      <c r="Q26" s="320"/>
      <c r="R26" s="321"/>
      <c r="S26" s="116"/>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row>
    <row r="27" spans="1:46" ht="30" customHeight="1" thickBot="1">
      <c r="A27" s="316"/>
      <c r="B27" s="317"/>
      <c r="C27" s="317"/>
      <c r="D27" s="317"/>
      <c r="E27" s="318"/>
      <c r="F27" s="311"/>
      <c r="G27" s="311"/>
      <c r="H27" s="311"/>
      <c r="I27" s="311"/>
      <c r="J27" s="311"/>
      <c r="K27" s="311"/>
      <c r="L27" s="311"/>
      <c r="M27" s="311"/>
      <c r="N27" s="311"/>
      <c r="O27" s="311"/>
      <c r="P27" s="311"/>
      <c r="Q27" s="311"/>
      <c r="R27" s="312"/>
      <c r="S27" s="116"/>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row>
    <row r="28" spans="1:46" ht="30" customHeight="1">
      <c r="A28" s="411" t="s">
        <v>195</v>
      </c>
      <c r="B28" s="411"/>
      <c r="C28" s="411"/>
      <c r="D28" s="411"/>
      <c r="E28" s="411"/>
      <c r="F28" s="411"/>
      <c r="G28" s="411"/>
      <c r="H28" s="411"/>
      <c r="I28" s="411"/>
      <c r="J28" s="411"/>
      <c r="K28" s="411"/>
      <c r="L28" s="411"/>
      <c r="M28" s="411"/>
      <c r="N28" s="411"/>
      <c r="O28" s="411"/>
      <c r="P28" s="411"/>
      <c r="Q28" s="411"/>
      <c r="R28" s="411"/>
    </row>
    <row r="29" spans="1:46" ht="27" customHeight="1">
      <c r="A29" s="412"/>
      <c r="B29" s="412"/>
      <c r="C29" s="412"/>
      <c r="D29" s="412"/>
      <c r="E29" s="412"/>
      <c r="F29" s="412"/>
      <c r="G29" s="412"/>
      <c r="H29" s="412"/>
      <c r="I29" s="412"/>
      <c r="J29" s="412"/>
      <c r="K29" s="412"/>
      <c r="L29" s="412"/>
      <c r="M29" s="412"/>
      <c r="N29" s="412"/>
      <c r="O29" s="412"/>
      <c r="P29" s="412"/>
      <c r="Q29" s="412"/>
      <c r="R29" s="412"/>
    </row>
    <row r="30" spans="1:46" ht="30" customHeight="1"/>
    <row r="31" spans="1:46" ht="30" customHeight="1"/>
    <row r="32" spans="1:46" ht="19.95" customHeight="1"/>
    <row r="33" ht="28.05" customHeight="1"/>
    <row r="34" ht="28.05" customHeight="1"/>
    <row r="35" ht="30" customHeight="1"/>
    <row r="36" ht="27" customHeight="1"/>
    <row r="37" ht="27" customHeight="1"/>
    <row r="38" ht="27" customHeight="1"/>
    <row r="39" ht="27" customHeight="1"/>
    <row r="40" ht="27" customHeight="1"/>
    <row r="41" ht="27" customHeight="1"/>
    <row r="42" ht="27" customHeight="1"/>
    <row r="43" ht="27" customHeight="1"/>
    <row r="44" ht="27" customHeight="1"/>
    <row r="45" ht="27" customHeight="1"/>
    <row r="46" ht="27" customHeight="1"/>
    <row r="47" ht="27" customHeight="1"/>
    <row r="48" ht="27" customHeight="1"/>
    <row r="49" ht="27" customHeight="1"/>
    <row r="50" ht="27" customHeight="1"/>
    <row r="51" ht="27" customHeight="1"/>
    <row r="52" ht="27" customHeight="1"/>
    <row r="53" ht="27" customHeight="1"/>
    <row r="54" ht="27" customHeight="1"/>
    <row r="55" ht="27" customHeight="1"/>
    <row r="56" ht="27" customHeight="1"/>
    <row r="57" ht="27" customHeight="1"/>
    <row r="58" ht="27" customHeight="1"/>
    <row r="59" ht="27" customHeight="1"/>
    <row r="60" ht="27" customHeight="1"/>
    <row r="61" ht="27" customHeight="1"/>
    <row r="62" ht="27" customHeight="1"/>
    <row r="63" ht="27" customHeight="1"/>
    <row r="64"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row r="107" ht="27" customHeight="1"/>
    <row r="108" ht="27" customHeight="1"/>
    <row r="109" ht="27" customHeight="1"/>
    <row r="110" ht="27" customHeight="1"/>
  </sheetData>
  <mergeCells count="36">
    <mergeCell ref="G24:H24"/>
    <mergeCell ref="K24:L24"/>
    <mergeCell ref="O24:R24"/>
    <mergeCell ref="G7:H7"/>
    <mergeCell ref="H8:I9"/>
    <mergeCell ref="F23:R23"/>
    <mergeCell ref="A15:R17"/>
    <mergeCell ref="I20:J20"/>
    <mergeCell ref="J19:M19"/>
    <mergeCell ref="D19:I19"/>
    <mergeCell ref="N19:O19"/>
    <mergeCell ref="K2:L2"/>
    <mergeCell ref="H10:I11"/>
    <mergeCell ref="H12:I13"/>
    <mergeCell ref="K12:Q12"/>
    <mergeCell ref="K13:Q13"/>
    <mergeCell ref="K8:R8"/>
    <mergeCell ref="J9:R9"/>
    <mergeCell ref="J10:Q11"/>
    <mergeCell ref="R10:R13"/>
    <mergeCell ref="S19:AT19"/>
    <mergeCell ref="S22:AT27"/>
    <mergeCell ref="B4:E4"/>
    <mergeCell ref="F4:Q4"/>
    <mergeCell ref="A28:R29"/>
    <mergeCell ref="F27:R27"/>
    <mergeCell ref="A26:E27"/>
    <mergeCell ref="F26:G26"/>
    <mergeCell ref="H26:R26"/>
    <mergeCell ref="A24:E24"/>
    <mergeCell ref="A25:E25"/>
    <mergeCell ref="F25:R25"/>
    <mergeCell ref="A21:R21"/>
    <mergeCell ref="A22:E22"/>
    <mergeCell ref="F22:R22"/>
    <mergeCell ref="A23:E23"/>
  </mergeCells>
  <phoneticPr fontId="2"/>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484651B-4566-411C-89F6-9416B6A36226}">
          <x14:formula1>
            <xm:f>リスト用!$B$3:$B$14</xm:f>
          </x14:formula1>
          <xm:sqref>O2</xm:sqref>
        </x14:dataValidation>
        <x14:dataValidation type="list" allowBlank="1" showInputMessage="1" showErrorMessage="1" xr:uid="{EFDF7D91-3144-447D-BF4B-FBE0451D777B}">
          <x14:formula1>
            <xm:f>リスト用!$A$3:$A$4</xm:f>
          </x14:formula1>
          <xm:sqref>M2</xm:sqref>
        </x14:dataValidation>
        <x14:dataValidation type="list" allowBlank="1" showInputMessage="1" showErrorMessage="1" xr:uid="{4FDF6BBE-823C-4776-B5AC-A28431650525}">
          <x14:formula1>
            <xm:f>リスト用!$C$3:$C$33</xm:f>
          </x14:formula1>
          <xm:sqref>Q2</xm:sqref>
        </x14:dataValidation>
        <x14:dataValidation type="list" allowBlank="1" showInputMessage="1" showErrorMessage="1" xr:uid="{E2DD974B-5824-4ACC-9AF5-054D18C6EACF}">
          <x14:formula1>
            <xm:f>リスト用!$H$3:$H$4</xm:f>
          </x14:formula1>
          <xm:sqref>F24 J24 N24</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65FA9-7023-4C97-837A-5F7A6C1CD492}">
  <sheetPr>
    <tabColor theme="3" tint="0.749992370372631"/>
  </sheetPr>
  <dimension ref="A1:AW106"/>
  <sheetViews>
    <sheetView view="pageBreakPreview" zoomScale="80" zoomScaleNormal="100" zoomScaleSheetLayoutView="80" workbookViewId="0"/>
  </sheetViews>
  <sheetFormatPr defaultColWidth="4.69921875" defaultRowHeight="22.05" customHeight="1"/>
  <cols>
    <col min="1" max="16384" width="4.69921875" style="1"/>
  </cols>
  <sheetData>
    <row r="1" spans="1:49" ht="30" customHeight="1">
      <c r="A1" s="9" t="s">
        <v>55</v>
      </c>
    </row>
    <row r="2" spans="1:49" ht="19.95" customHeight="1" thickBot="1"/>
    <row r="3" spans="1:49" ht="25.05" customHeight="1">
      <c r="A3" s="230" t="s">
        <v>57</v>
      </c>
      <c r="B3" s="230"/>
      <c r="C3" s="230"/>
      <c r="D3" s="230"/>
      <c r="E3" s="230"/>
      <c r="F3" s="230"/>
      <c r="G3" s="230"/>
      <c r="H3" s="230"/>
      <c r="I3" s="230"/>
      <c r="J3" s="230"/>
      <c r="K3" s="230"/>
      <c r="L3" s="230"/>
      <c r="M3" s="230"/>
      <c r="N3" s="230"/>
      <c r="O3" s="230"/>
      <c r="P3" s="230"/>
      <c r="Q3" s="230"/>
      <c r="R3" s="230"/>
      <c r="AF3" s="392" t="s">
        <v>9</v>
      </c>
      <c r="AG3" s="393"/>
    </row>
    <row r="4" spans="1:49" ht="28.05" customHeight="1" thickBot="1">
      <c r="C4" s="201" t="s">
        <v>52</v>
      </c>
      <c r="D4" s="201"/>
      <c r="E4" s="201"/>
      <c r="F4" s="4"/>
      <c r="AF4" s="394"/>
      <c r="AG4" s="395"/>
    </row>
    <row r="5" spans="1:49" ht="28.05" customHeight="1">
      <c r="C5" s="389" t="s">
        <v>192</v>
      </c>
      <c r="D5" s="390"/>
      <c r="E5" s="81" t="s">
        <v>4</v>
      </c>
      <c r="F5" s="396"/>
      <c r="G5" s="397"/>
      <c r="H5" s="397"/>
      <c r="I5" s="397"/>
      <c r="J5" s="397"/>
      <c r="K5" s="397"/>
      <c r="L5" s="397"/>
      <c r="M5" s="397"/>
      <c r="N5" s="397"/>
      <c r="O5" s="397"/>
      <c r="P5" s="398"/>
      <c r="S5" s="358" t="s">
        <v>191</v>
      </c>
      <c r="T5" s="358"/>
      <c r="U5" s="358"/>
      <c r="V5" s="358"/>
      <c r="W5" s="358"/>
      <c r="X5" s="358"/>
      <c r="Y5" s="358"/>
      <c r="Z5" s="358"/>
      <c r="AA5" s="358"/>
      <c r="AB5" s="358"/>
      <c r="AC5" s="56"/>
      <c r="AD5" s="56"/>
      <c r="AE5" s="56"/>
      <c r="AF5" s="56"/>
      <c r="AG5" s="56"/>
      <c r="AH5" s="56"/>
      <c r="AI5" s="56"/>
      <c r="AJ5" s="56"/>
      <c r="AK5" s="56"/>
      <c r="AL5" s="56"/>
      <c r="AM5" s="56"/>
      <c r="AN5" s="56"/>
      <c r="AO5" s="56"/>
      <c r="AP5" s="56"/>
      <c r="AQ5" s="56"/>
      <c r="AR5" s="56"/>
      <c r="AS5" s="56"/>
      <c r="AT5" s="56"/>
    </row>
    <row r="6" spans="1:49" ht="28.05" customHeight="1">
      <c r="C6" s="366"/>
      <c r="D6" s="391"/>
      <c r="E6" s="399"/>
      <c r="F6" s="399"/>
      <c r="G6" s="399"/>
      <c r="H6" s="399"/>
      <c r="I6" s="399"/>
      <c r="J6" s="399"/>
      <c r="K6" s="399"/>
      <c r="L6" s="399"/>
      <c r="M6" s="399"/>
      <c r="N6" s="399"/>
      <c r="O6" s="399"/>
      <c r="P6" s="400"/>
      <c r="S6" s="358"/>
      <c r="T6" s="358"/>
      <c r="U6" s="358"/>
      <c r="V6" s="358"/>
      <c r="W6" s="358"/>
      <c r="X6" s="358"/>
      <c r="Y6" s="358"/>
      <c r="Z6" s="358"/>
      <c r="AA6" s="358"/>
      <c r="AB6" s="358"/>
    </row>
    <row r="7" spans="1:49" ht="28.05" customHeight="1">
      <c r="C7" s="366" t="s">
        <v>193</v>
      </c>
      <c r="D7" s="367"/>
      <c r="E7" s="380"/>
      <c r="F7" s="381"/>
      <c r="G7" s="381"/>
      <c r="H7" s="381"/>
      <c r="I7" s="381"/>
      <c r="J7" s="381"/>
      <c r="K7" s="381"/>
      <c r="L7" s="381"/>
      <c r="M7" s="381"/>
      <c r="N7" s="382"/>
      <c r="O7" s="373" t="s">
        <v>9</v>
      </c>
      <c r="P7" s="374"/>
      <c r="S7" s="358" t="s">
        <v>196</v>
      </c>
      <c r="T7" s="358"/>
      <c r="U7" s="358"/>
      <c r="V7" s="358"/>
      <c r="W7" s="358"/>
      <c r="X7" s="358"/>
      <c r="Y7" s="358"/>
      <c r="Z7" s="358"/>
      <c r="AA7" s="358"/>
      <c r="AB7" s="358"/>
      <c r="AC7" s="358"/>
    </row>
    <row r="8" spans="1:49" ht="28.05" customHeight="1" thickBot="1">
      <c r="C8" s="368"/>
      <c r="D8" s="369"/>
      <c r="E8" s="383"/>
      <c r="F8" s="384"/>
      <c r="G8" s="384"/>
      <c r="H8" s="384"/>
      <c r="I8" s="384"/>
      <c r="J8" s="384"/>
      <c r="K8" s="384"/>
      <c r="L8" s="384"/>
      <c r="M8" s="384"/>
      <c r="N8" s="385"/>
      <c r="O8" s="375"/>
      <c r="P8" s="376"/>
      <c r="S8" s="358"/>
      <c r="T8" s="358"/>
      <c r="U8" s="358"/>
      <c r="V8" s="358"/>
      <c r="W8" s="358"/>
      <c r="X8" s="358"/>
      <c r="Y8" s="358"/>
      <c r="Z8" s="358"/>
      <c r="AA8" s="358"/>
      <c r="AB8" s="358"/>
      <c r="AC8" s="358"/>
    </row>
    <row r="9" spans="1:49" ht="27" customHeight="1">
      <c r="C9" s="401" t="s">
        <v>194</v>
      </c>
      <c r="D9" s="401"/>
      <c r="E9" s="401"/>
      <c r="F9" s="401"/>
      <c r="G9" s="401"/>
      <c r="H9" s="401"/>
      <c r="I9" s="401"/>
      <c r="J9" s="401"/>
      <c r="K9" s="401"/>
      <c r="L9" s="401"/>
      <c r="M9" s="401"/>
      <c r="N9" s="401"/>
      <c r="O9" s="401"/>
      <c r="P9" s="401"/>
    </row>
    <row r="10" spans="1:49" ht="30" customHeight="1">
      <c r="A10" s="228" t="str">
        <f>"　"&amp;B1&amp;"高知県スポーツ合宿支援事業助成金交付要綱第10条第１項第２号に基づき、上記の者を代理人と定め、助成金の請求及び受領に関する権限を委任します。
　つきましては、別紙の助成金請求書(様式第９-２号)に記載する請求金額を上記代理人の口座へ振り込みをお願いします。"</f>
        <v>　高知県スポーツ合宿支援事業助成金交付要綱第10条第１項第２号に基づき、上記の者を代理人と定め、助成金の請求及び受領に関する権限を委任します。
　つきましては、別紙の助成金請求書(様式第９-２号)に記載する請求金額を上記代理人の口座へ振り込みをお願いします。</v>
      </c>
      <c r="B10" s="228"/>
      <c r="C10" s="228"/>
      <c r="D10" s="228"/>
      <c r="E10" s="228"/>
      <c r="F10" s="228"/>
      <c r="G10" s="228"/>
      <c r="H10" s="228"/>
      <c r="I10" s="228"/>
      <c r="J10" s="228"/>
      <c r="K10" s="228"/>
      <c r="L10" s="228"/>
      <c r="M10" s="228"/>
      <c r="N10" s="228"/>
      <c r="O10" s="228"/>
      <c r="P10" s="228"/>
      <c r="Q10" s="228"/>
      <c r="R10" s="228"/>
    </row>
    <row r="11" spans="1:49" ht="30" customHeight="1">
      <c r="A11" s="228"/>
      <c r="B11" s="228"/>
      <c r="C11" s="228"/>
      <c r="D11" s="228"/>
      <c r="E11" s="228"/>
      <c r="F11" s="228"/>
      <c r="G11" s="228"/>
      <c r="H11" s="228"/>
      <c r="I11" s="228"/>
      <c r="J11" s="228"/>
      <c r="K11" s="228"/>
      <c r="L11" s="228"/>
      <c r="M11" s="228"/>
      <c r="N11" s="228"/>
      <c r="O11" s="228"/>
      <c r="P11" s="228"/>
      <c r="Q11" s="228"/>
      <c r="R11" s="228"/>
    </row>
    <row r="12" spans="1:49" ht="30" customHeight="1" thickBot="1">
      <c r="A12" s="228"/>
      <c r="B12" s="228"/>
      <c r="C12" s="228"/>
      <c r="D12" s="228"/>
      <c r="E12" s="228"/>
      <c r="F12" s="228"/>
      <c r="G12" s="228"/>
      <c r="H12" s="228"/>
      <c r="I12" s="228"/>
      <c r="J12" s="228"/>
      <c r="K12" s="228"/>
      <c r="L12" s="228"/>
      <c r="M12" s="228"/>
      <c r="N12" s="228"/>
      <c r="O12" s="228"/>
      <c r="P12" s="228"/>
      <c r="Q12" s="228"/>
      <c r="R12" s="228"/>
    </row>
    <row r="13" spans="1:49" ht="45" customHeight="1" thickBot="1">
      <c r="D13" s="355" t="str">
        <f>'請求書(様式第９-１号)'!$D$19</f>
        <v>助成金請求額　　金</v>
      </c>
      <c r="E13" s="356"/>
      <c r="F13" s="356"/>
      <c r="G13" s="356"/>
      <c r="H13" s="356"/>
      <c r="I13" s="356"/>
      <c r="J13" s="354"/>
      <c r="K13" s="354"/>
      <c r="L13" s="354"/>
      <c r="M13" s="354"/>
      <c r="N13" s="356" t="s">
        <v>2</v>
      </c>
      <c r="O13" s="357"/>
      <c r="S13" s="116" t="s">
        <v>178</v>
      </c>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row>
    <row r="14" spans="1:49" ht="27" customHeight="1"/>
    <row r="15" spans="1:49" ht="27" customHeight="1">
      <c r="S15" s="423" t="s">
        <v>202</v>
      </c>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row>
    <row r="16" spans="1:49" ht="27" customHeight="1">
      <c r="A16" s="229" t="str">
        <f>'申請書(様式第１号)'!$K$2</f>
        <v>令和</v>
      </c>
      <c r="B16" s="229"/>
      <c r="C16" s="31"/>
      <c r="D16" s="18" t="s">
        <v>59</v>
      </c>
      <c r="E16" s="31"/>
      <c r="F16" s="18" t="s">
        <v>60</v>
      </c>
      <c r="G16" s="31"/>
      <c r="H16" s="18" t="s">
        <v>61</v>
      </c>
      <c r="S16" s="422" t="s">
        <v>201</v>
      </c>
      <c r="T16" s="422"/>
      <c r="U16" s="422"/>
      <c r="V16" s="422"/>
      <c r="W16" s="422"/>
      <c r="X16" s="422"/>
      <c r="Y16" s="422"/>
      <c r="Z16" s="422"/>
      <c r="AA16" s="422"/>
      <c r="AB16" s="422"/>
      <c r="AC16" s="422"/>
      <c r="AD16" s="422"/>
      <c r="AE16" s="422"/>
      <c r="AF16" s="422"/>
      <c r="AG16" s="422"/>
      <c r="AH16" s="422"/>
      <c r="AI16" s="422"/>
      <c r="AJ16" s="422"/>
      <c r="AK16" s="422"/>
      <c r="AL16" s="422"/>
      <c r="AM16" s="422"/>
      <c r="AN16" s="422"/>
      <c r="AO16" s="422"/>
      <c r="AP16" s="422"/>
      <c r="AQ16" s="422"/>
      <c r="AR16" s="422"/>
      <c r="AS16" s="422"/>
      <c r="AT16" s="422"/>
      <c r="AU16" s="422"/>
      <c r="AV16" s="422"/>
      <c r="AW16" s="422"/>
    </row>
    <row r="17" spans="1:49" ht="27" customHeight="1">
      <c r="S17" s="422"/>
      <c r="T17" s="422"/>
      <c r="U17" s="422"/>
      <c r="V17" s="422"/>
      <c r="W17" s="422"/>
      <c r="X17" s="422"/>
      <c r="Y17" s="422"/>
      <c r="Z17" s="422"/>
      <c r="AA17" s="422"/>
      <c r="AB17" s="422"/>
      <c r="AC17" s="422"/>
      <c r="AD17" s="422"/>
      <c r="AE17" s="422"/>
      <c r="AF17" s="422"/>
      <c r="AG17" s="422"/>
      <c r="AH17" s="422"/>
      <c r="AI17" s="422"/>
      <c r="AJ17" s="422"/>
      <c r="AK17" s="422"/>
      <c r="AL17" s="422"/>
      <c r="AM17" s="422"/>
      <c r="AN17" s="422"/>
      <c r="AO17" s="422"/>
      <c r="AP17" s="422"/>
      <c r="AQ17" s="422"/>
      <c r="AR17" s="422"/>
      <c r="AS17" s="422"/>
      <c r="AT17" s="422"/>
      <c r="AU17" s="422"/>
      <c r="AV17" s="422"/>
      <c r="AW17" s="422"/>
    </row>
    <row r="18" spans="1:49" ht="27" customHeight="1" thickBot="1">
      <c r="C18" s="201" t="s">
        <v>56</v>
      </c>
      <c r="D18" s="201"/>
      <c r="E18" s="4"/>
      <c r="S18" s="422"/>
      <c r="T18" s="422"/>
      <c r="U18" s="422"/>
      <c r="V18" s="422"/>
      <c r="W18" s="422"/>
      <c r="X18" s="422"/>
      <c r="Y18" s="422"/>
      <c r="Z18" s="422"/>
      <c r="AA18" s="422"/>
      <c r="AB18" s="422"/>
      <c r="AC18" s="422"/>
      <c r="AD18" s="422"/>
      <c r="AE18" s="422"/>
      <c r="AF18" s="422"/>
      <c r="AG18" s="422"/>
      <c r="AH18" s="422"/>
      <c r="AI18" s="422"/>
      <c r="AJ18" s="422"/>
      <c r="AK18" s="422"/>
      <c r="AL18" s="422"/>
      <c r="AM18" s="422"/>
      <c r="AN18" s="422"/>
      <c r="AO18" s="422"/>
      <c r="AP18" s="422"/>
      <c r="AQ18" s="422"/>
      <c r="AR18" s="422"/>
      <c r="AS18" s="422"/>
      <c r="AT18" s="422"/>
      <c r="AU18" s="422"/>
      <c r="AV18" s="422"/>
      <c r="AW18" s="422"/>
    </row>
    <row r="19" spans="1:49" ht="27" customHeight="1">
      <c r="C19" s="389" t="str">
        <f>'申請書(様式第１号)'!$H$9</f>
        <v>申請団体
所在地</v>
      </c>
      <c r="D19" s="390"/>
      <c r="E19" s="81" t="s">
        <v>4</v>
      </c>
      <c r="F19" s="340" t="str">
        <f>IF('申請書(様式第１号)'!$K$9&lt;&gt;"",'申請書(様式第１号)'!$K$9,"")</f>
        <v/>
      </c>
      <c r="G19" s="340"/>
      <c r="H19" s="340"/>
      <c r="I19" s="340"/>
      <c r="J19" s="340"/>
      <c r="K19" s="340"/>
      <c r="L19" s="340"/>
      <c r="M19" s="340"/>
      <c r="N19" s="340"/>
      <c r="O19" s="340"/>
      <c r="P19" s="341"/>
    </row>
    <row r="20" spans="1:49" ht="27" customHeight="1">
      <c r="C20" s="366"/>
      <c r="D20" s="391"/>
      <c r="E20" s="342" t="str">
        <f>IF('申請書(様式第１号)'!$J$10&lt;&gt;"",'申請書(様式第１号)'!$J$10,"")</f>
        <v/>
      </c>
      <c r="F20" s="343"/>
      <c r="G20" s="343"/>
      <c r="H20" s="343"/>
      <c r="I20" s="343"/>
      <c r="J20" s="343"/>
      <c r="K20" s="343"/>
      <c r="L20" s="343"/>
      <c r="M20" s="343"/>
      <c r="N20" s="343"/>
      <c r="O20" s="343"/>
      <c r="P20" s="344"/>
    </row>
    <row r="21" spans="1:49" ht="27" customHeight="1">
      <c r="C21" s="406" t="str">
        <f>'申請書(様式第１号)'!$H$11</f>
        <v>申請
団体名</v>
      </c>
      <c r="D21" s="410"/>
      <c r="E21" s="345" t="str">
        <f>IF('申請書(様式第１号)'!$J$11&lt;&gt;"",'申請書(様式第１号)'!$J$11,"")</f>
        <v/>
      </c>
      <c r="F21" s="346"/>
      <c r="G21" s="346"/>
      <c r="H21" s="346"/>
      <c r="I21" s="346"/>
      <c r="J21" s="346"/>
      <c r="K21" s="346"/>
      <c r="L21" s="346"/>
      <c r="M21" s="346"/>
      <c r="N21" s="408"/>
      <c r="O21" s="373" t="s">
        <v>9</v>
      </c>
      <c r="P21" s="374"/>
    </row>
    <row r="22" spans="1:49" ht="27" customHeight="1">
      <c r="C22" s="366"/>
      <c r="D22" s="391"/>
      <c r="E22" s="342"/>
      <c r="F22" s="343"/>
      <c r="G22" s="343"/>
      <c r="H22" s="343"/>
      <c r="I22" s="343"/>
      <c r="J22" s="343"/>
      <c r="K22" s="343"/>
      <c r="L22" s="343"/>
      <c r="M22" s="343"/>
      <c r="N22" s="409"/>
      <c r="O22" s="373"/>
      <c r="P22" s="374"/>
    </row>
    <row r="23" spans="1:49" ht="27" customHeight="1">
      <c r="C23" s="406" t="str">
        <f>'申請書(様式第１号)'!$H$13</f>
        <v>申請団体
代表者
(職・氏名)</v>
      </c>
      <c r="D23" s="407"/>
      <c r="E23" s="26" t="s">
        <v>72</v>
      </c>
      <c r="F23" s="338" t="str">
        <f>IF('申請書(様式第１号)'!$K$13&lt;&gt;"",'申請書(様式第１号)'!$K$13,"")</f>
        <v/>
      </c>
      <c r="G23" s="338"/>
      <c r="H23" s="338"/>
      <c r="I23" s="338"/>
      <c r="J23" s="338"/>
      <c r="K23" s="338"/>
      <c r="L23" s="338"/>
      <c r="M23" s="338"/>
      <c r="N23" s="404"/>
      <c r="O23" s="373"/>
      <c r="P23" s="374"/>
    </row>
    <row r="24" spans="1:49" ht="27" customHeight="1" thickBot="1">
      <c r="C24" s="368"/>
      <c r="D24" s="369"/>
      <c r="E24" s="25" t="s">
        <v>73</v>
      </c>
      <c r="F24" s="339" t="str">
        <f>IF('申請書(様式第１号)'!$K$14&lt;&gt;"",'申請書(様式第１号)'!$K$14,"")</f>
        <v/>
      </c>
      <c r="G24" s="339"/>
      <c r="H24" s="339"/>
      <c r="I24" s="339"/>
      <c r="J24" s="339"/>
      <c r="K24" s="339"/>
      <c r="L24" s="339"/>
      <c r="M24" s="339"/>
      <c r="N24" s="405"/>
      <c r="O24" s="375"/>
      <c r="P24" s="376"/>
    </row>
    <row r="27" spans="1:49" ht="22.05" customHeight="1">
      <c r="A27" s="9" t="s">
        <v>54</v>
      </c>
      <c r="B27" s="9"/>
      <c r="C27" s="9"/>
      <c r="D27" s="9"/>
      <c r="E27" s="9"/>
      <c r="F27" s="9"/>
      <c r="G27" s="9"/>
      <c r="H27" s="9"/>
      <c r="I27" s="9"/>
      <c r="J27" s="9"/>
      <c r="K27" s="9"/>
      <c r="L27" s="9"/>
      <c r="M27" s="9"/>
      <c r="N27" s="9"/>
      <c r="O27" s="9"/>
      <c r="P27" s="9"/>
      <c r="Q27" s="9"/>
      <c r="R27" s="9"/>
    </row>
    <row r="28" spans="1:49" ht="27" customHeight="1">
      <c r="A28" s="9"/>
      <c r="B28" s="9"/>
      <c r="C28" s="9"/>
      <c r="D28" s="9"/>
      <c r="E28" s="9"/>
      <c r="F28" s="9"/>
      <c r="G28" s="9"/>
      <c r="H28" s="9"/>
      <c r="I28" s="9"/>
      <c r="J28" s="9"/>
      <c r="K28" s="229" t="str">
        <f>'申請書(様式第１号)'!$K$2</f>
        <v>令和</v>
      </c>
      <c r="L28" s="229"/>
      <c r="M28" s="97" t="str">
        <f>IF(C16&lt;&gt;"",C16,"")</f>
        <v/>
      </c>
      <c r="N28" s="18" t="s">
        <v>59</v>
      </c>
      <c r="O28" s="97" t="str">
        <f>IF(E16&lt;&gt;"",E16,"")</f>
        <v/>
      </c>
      <c r="P28" s="18" t="s">
        <v>60</v>
      </c>
      <c r="Q28" s="97" t="str">
        <f>IF(G16&lt;&gt;"",G16,"")</f>
        <v/>
      </c>
      <c r="R28" s="18" t="s">
        <v>61</v>
      </c>
    </row>
    <row r="29" spans="1:49" ht="15" customHeight="1">
      <c r="A29" s="9"/>
      <c r="B29" s="9"/>
      <c r="C29" s="9"/>
      <c r="D29" s="9"/>
      <c r="E29" s="9"/>
      <c r="F29" s="9"/>
      <c r="G29" s="9"/>
      <c r="H29" s="9"/>
      <c r="I29" s="9"/>
      <c r="J29" s="9"/>
      <c r="K29" s="9"/>
      <c r="L29" s="9"/>
      <c r="M29" s="9"/>
      <c r="N29" s="9"/>
      <c r="O29" s="9"/>
      <c r="P29" s="9"/>
      <c r="Q29" s="9"/>
      <c r="R29" s="9"/>
    </row>
    <row r="30" spans="1:49" ht="22.05" customHeight="1">
      <c r="A30" s="9"/>
      <c r="B30" s="309" t="s">
        <v>10</v>
      </c>
      <c r="C30" s="309"/>
      <c r="D30" s="309"/>
      <c r="E30" s="309"/>
      <c r="F30" s="310" t="s">
        <v>44</v>
      </c>
      <c r="G30" s="310"/>
      <c r="H30" s="310"/>
      <c r="I30" s="310"/>
      <c r="J30" s="310"/>
      <c r="K30" s="310"/>
      <c r="L30" s="310"/>
      <c r="M30" s="310"/>
      <c r="N30" s="310"/>
      <c r="O30" s="310"/>
      <c r="P30" s="310"/>
      <c r="Q30" s="310"/>
      <c r="R30" s="9"/>
    </row>
    <row r="31" spans="1:49" ht="18" customHeight="1"/>
    <row r="32" spans="1:49" ht="18" customHeight="1"/>
    <row r="33" spans="1:46" ht="15" customHeight="1" thickBot="1">
      <c r="G33" s="201" t="s">
        <v>53</v>
      </c>
      <c r="H33" s="201"/>
      <c r="I33" s="4" t="s">
        <v>32</v>
      </c>
    </row>
    <row r="34" spans="1:46" ht="34.950000000000003" customHeight="1">
      <c r="H34" s="105" t="str">
        <f>$C$5</f>
        <v>代理人
住所</v>
      </c>
      <c r="I34" s="107"/>
      <c r="J34" s="81" t="s">
        <v>4</v>
      </c>
      <c r="K34" s="340" t="str">
        <f>IF($F$5&lt;&gt;"",$F$5,"")</f>
        <v/>
      </c>
      <c r="L34" s="340"/>
      <c r="M34" s="340"/>
      <c r="N34" s="340"/>
      <c r="O34" s="340"/>
      <c r="P34" s="340"/>
      <c r="Q34" s="340"/>
      <c r="R34" s="341"/>
    </row>
    <row r="35" spans="1:46" ht="34.950000000000003" customHeight="1">
      <c r="H35" s="203"/>
      <c r="I35" s="204"/>
      <c r="J35" s="370" t="str">
        <f>IF($E$6&lt;&gt;"",$E$6,"")</f>
        <v/>
      </c>
      <c r="K35" s="371"/>
      <c r="L35" s="371"/>
      <c r="M35" s="371"/>
      <c r="N35" s="371"/>
      <c r="O35" s="371"/>
      <c r="P35" s="371"/>
      <c r="Q35" s="371"/>
      <c r="R35" s="372"/>
    </row>
    <row r="36" spans="1:46" ht="34.950000000000003" customHeight="1">
      <c r="H36" s="232" t="str">
        <f>$C$7</f>
        <v>代理人
氏名</v>
      </c>
      <c r="I36" s="110"/>
      <c r="J36" s="359" t="str">
        <f>IF($E$7&lt;&gt;"",$E$7,"")</f>
        <v/>
      </c>
      <c r="K36" s="360"/>
      <c r="L36" s="360"/>
      <c r="M36" s="360"/>
      <c r="N36" s="360"/>
      <c r="O36" s="360"/>
      <c r="P36" s="360"/>
      <c r="Q36" s="361"/>
      <c r="R36" s="225" t="s">
        <v>9</v>
      </c>
    </row>
    <row r="37" spans="1:46" ht="34.950000000000003" customHeight="1" thickBot="1">
      <c r="H37" s="111"/>
      <c r="I37" s="113"/>
      <c r="J37" s="362"/>
      <c r="K37" s="363"/>
      <c r="L37" s="363"/>
      <c r="M37" s="363"/>
      <c r="N37" s="363"/>
      <c r="O37" s="363"/>
      <c r="P37" s="363"/>
      <c r="Q37" s="364"/>
      <c r="R37" s="226"/>
    </row>
    <row r="38" spans="1:46" ht="19.95" customHeight="1">
      <c r="A38" s="3"/>
      <c r="B38" s="3"/>
    </row>
    <row r="39" spans="1:46" ht="25.95" customHeight="1">
      <c r="A39" s="228" t="str">
        <f>"　"&amp;B30&amp;"高知県スポーツ合宿支援事業助成金交付要綱第10条に基づき、下記のとおり請求します。"</f>
        <v>　令和８年度高知県スポーツ合宿支援事業助成金交付要綱第10条に基づき、下記のとおり請求します。</v>
      </c>
      <c r="B39" s="228"/>
      <c r="C39" s="228"/>
      <c r="D39" s="228"/>
      <c r="E39" s="228"/>
      <c r="F39" s="228"/>
      <c r="G39" s="228"/>
      <c r="H39" s="228"/>
      <c r="I39" s="228"/>
      <c r="J39" s="228"/>
      <c r="K39" s="228"/>
      <c r="L39" s="228"/>
      <c r="M39" s="228"/>
      <c r="N39" s="228"/>
      <c r="O39" s="228"/>
      <c r="P39" s="228"/>
      <c r="Q39" s="228"/>
      <c r="R39" s="228"/>
    </row>
    <row r="40" spans="1:46" ht="25.95" customHeight="1">
      <c r="A40" s="228"/>
      <c r="B40" s="228"/>
      <c r="C40" s="228"/>
      <c r="D40" s="228"/>
      <c r="E40" s="228"/>
      <c r="F40" s="228"/>
      <c r="G40" s="228"/>
      <c r="H40" s="228"/>
      <c r="I40" s="228"/>
      <c r="J40" s="228"/>
      <c r="K40" s="228"/>
      <c r="L40" s="228"/>
      <c r="M40" s="228"/>
      <c r="N40" s="228"/>
      <c r="O40" s="228"/>
      <c r="P40" s="228"/>
      <c r="Q40" s="228"/>
      <c r="R40" s="228"/>
    </row>
    <row r="41" spans="1:46" ht="45" customHeight="1" thickBot="1">
      <c r="A41" s="15"/>
      <c r="B41" s="15"/>
      <c r="C41" s="15"/>
      <c r="D41" s="15"/>
      <c r="E41" s="15"/>
      <c r="F41" s="15"/>
      <c r="G41" s="15"/>
      <c r="H41" s="15"/>
      <c r="I41" s="15"/>
      <c r="J41" s="15"/>
      <c r="K41" s="15"/>
      <c r="L41" s="15"/>
      <c r="M41" s="15"/>
      <c r="N41" s="15"/>
      <c r="O41" s="15"/>
      <c r="P41" s="15"/>
      <c r="Q41" s="15"/>
      <c r="R41" s="15"/>
    </row>
    <row r="42" spans="1:46" ht="45" customHeight="1" thickBot="1">
      <c r="A42" s="14"/>
      <c r="B42" s="13"/>
      <c r="D42" s="355" t="str">
        <f>'請求書(様式第９-１号)'!$D$19</f>
        <v>助成金請求額　　金</v>
      </c>
      <c r="E42" s="356"/>
      <c r="F42" s="356"/>
      <c r="G42" s="356"/>
      <c r="H42" s="356"/>
      <c r="I42" s="356"/>
      <c r="J42" s="365" t="str">
        <f>IF($J$13&lt;&gt;"",$J$13,"")</f>
        <v/>
      </c>
      <c r="K42" s="365"/>
      <c r="L42" s="365"/>
      <c r="M42" s="365"/>
      <c r="N42" s="356" t="s">
        <v>2</v>
      </c>
      <c r="O42" s="357"/>
      <c r="P42" s="13"/>
      <c r="Q42" s="13"/>
      <c r="R42" s="14"/>
    </row>
    <row r="43" spans="1:46" ht="22.05" customHeight="1" thickBot="1">
      <c r="I43" s="180"/>
      <c r="J43" s="180"/>
    </row>
    <row r="44" spans="1:46" ht="30" customHeight="1" thickBot="1">
      <c r="A44" s="327" t="str">
        <f>'請求書(様式第９-１号)'!$A$21</f>
        <v>振　込　口　座</v>
      </c>
      <c r="B44" s="328"/>
      <c r="C44" s="328"/>
      <c r="D44" s="328"/>
      <c r="E44" s="328"/>
      <c r="F44" s="328"/>
      <c r="G44" s="328"/>
      <c r="H44" s="328"/>
      <c r="I44" s="328"/>
      <c r="J44" s="328"/>
      <c r="K44" s="328"/>
      <c r="L44" s="328"/>
      <c r="M44" s="328"/>
      <c r="N44" s="328"/>
      <c r="O44" s="328"/>
      <c r="P44" s="328"/>
      <c r="Q44" s="328"/>
      <c r="R44" s="329"/>
    </row>
    <row r="45" spans="1:46" ht="30" customHeight="1">
      <c r="A45" s="330" t="str">
        <f>'請求書(様式第９-１号)'!$A$22</f>
        <v>金融機関名</v>
      </c>
      <c r="B45" s="331"/>
      <c r="C45" s="331"/>
      <c r="D45" s="331"/>
      <c r="E45" s="332"/>
      <c r="F45" s="402"/>
      <c r="G45" s="402"/>
      <c r="H45" s="402"/>
      <c r="I45" s="402"/>
      <c r="J45" s="402"/>
      <c r="K45" s="402"/>
      <c r="L45" s="402"/>
      <c r="M45" s="402"/>
      <c r="N45" s="402"/>
      <c r="O45" s="402"/>
      <c r="P45" s="402"/>
      <c r="Q45" s="402"/>
      <c r="R45" s="403"/>
      <c r="S45" s="116" t="s">
        <v>197</v>
      </c>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row>
    <row r="46" spans="1:46" ht="30" customHeight="1">
      <c r="A46" s="322" t="str">
        <f>'請求書(様式第９-１号)'!$A$23</f>
        <v>支店名</v>
      </c>
      <c r="B46" s="323"/>
      <c r="C46" s="323"/>
      <c r="D46" s="323"/>
      <c r="E46" s="324"/>
      <c r="F46" s="386"/>
      <c r="G46" s="387"/>
      <c r="H46" s="387"/>
      <c r="I46" s="387"/>
      <c r="J46" s="387"/>
      <c r="K46" s="387"/>
      <c r="L46" s="387"/>
      <c r="M46" s="387"/>
      <c r="N46" s="387"/>
      <c r="O46" s="387"/>
      <c r="P46" s="387"/>
      <c r="Q46" s="387"/>
      <c r="R46" s="388"/>
      <c r="S46" s="116"/>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row>
    <row r="47" spans="1:46" ht="30" customHeight="1">
      <c r="A47" s="322" t="str">
        <f>'請求書(様式第９-１号)'!$A$24</f>
        <v>預金種目</v>
      </c>
      <c r="B47" s="323"/>
      <c r="C47" s="323"/>
      <c r="D47" s="323"/>
      <c r="E47" s="324"/>
      <c r="F47" s="413" t="s">
        <v>18</v>
      </c>
      <c r="G47" s="347" t="s">
        <v>109</v>
      </c>
      <c r="H47" s="347"/>
      <c r="I47" s="78"/>
      <c r="J47" s="413" t="s">
        <v>18</v>
      </c>
      <c r="K47" s="347" t="s">
        <v>110</v>
      </c>
      <c r="L47" s="347"/>
      <c r="M47" s="78"/>
      <c r="N47" s="413" t="s">
        <v>18</v>
      </c>
      <c r="O47" s="348" t="s">
        <v>111</v>
      </c>
      <c r="P47" s="348"/>
      <c r="Q47" s="348"/>
      <c r="R47" s="349"/>
      <c r="S47" s="116"/>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row>
    <row r="48" spans="1:46" ht="30" customHeight="1">
      <c r="A48" s="322" t="str">
        <f>'請求書(様式第９-１号)'!$A$25</f>
        <v>口座番号</v>
      </c>
      <c r="B48" s="323"/>
      <c r="C48" s="323"/>
      <c r="D48" s="323"/>
      <c r="E48" s="324"/>
      <c r="F48" s="378"/>
      <c r="G48" s="378"/>
      <c r="H48" s="378"/>
      <c r="I48" s="378"/>
      <c r="J48" s="378"/>
      <c r="K48" s="378"/>
      <c r="L48" s="378"/>
      <c r="M48" s="378"/>
      <c r="N48" s="378"/>
      <c r="O48" s="378"/>
      <c r="P48" s="378"/>
      <c r="Q48" s="378"/>
      <c r="R48" s="379"/>
      <c r="S48" s="116"/>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row>
    <row r="49" spans="1:46" ht="30" customHeight="1">
      <c r="A49" s="313" t="str">
        <f>'請求書(様式第９-１号)'!$A$26</f>
        <v>口座名義
※通帳表紙のとおり
名義全てをご記載ください</v>
      </c>
      <c r="B49" s="314"/>
      <c r="C49" s="314"/>
      <c r="D49" s="314"/>
      <c r="E49" s="315"/>
      <c r="F49" s="319" t="str">
        <f>'請求書(様式第９-１号)'!$F$26</f>
        <v>(フリガナ)</v>
      </c>
      <c r="G49" s="319"/>
      <c r="H49" s="320"/>
      <c r="I49" s="320"/>
      <c r="J49" s="320"/>
      <c r="K49" s="320"/>
      <c r="L49" s="320"/>
      <c r="M49" s="320"/>
      <c r="N49" s="320"/>
      <c r="O49" s="320"/>
      <c r="P49" s="320"/>
      <c r="Q49" s="320"/>
      <c r="R49" s="321"/>
      <c r="S49" s="116"/>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row>
    <row r="50" spans="1:46" ht="30" customHeight="1" thickBot="1">
      <c r="A50" s="316"/>
      <c r="B50" s="317"/>
      <c r="C50" s="317"/>
      <c r="D50" s="317"/>
      <c r="E50" s="318"/>
      <c r="F50" s="311"/>
      <c r="G50" s="311"/>
      <c r="H50" s="311"/>
      <c r="I50" s="311"/>
      <c r="J50" s="311"/>
      <c r="K50" s="311"/>
      <c r="L50" s="311"/>
      <c r="M50" s="311"/>
      <c r="N50" s="311"/>
      <c r="O50" s="311"/>
      <c r="P50" s="311"/>
      <c r="Q50" s="311"/>
      <c r="R50" s="312"/>
      <c r="S50" s="116"/>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row>
    <row r="51" spans="1:46" ht="15" customHeight="1">
      <c r="A51" s="377"/>
      <c r="B51" s="377"/>
      <c r="C51" s="377"/>
      <c r="D51" s="377"/>
      <c r="E51" s="377"/>
      <c r="F51" s="377"/>
      <c r="G51" s="377"/>
      <c r="H51" s="377"/>
      <c r="I51" s="377"/>
      <c r="J51" s="377"/>
      <c r="K51" s="377"/>
      <c r="L51" s="377"/>
      <c r="M51" s="377"/>
      <c r="N51" s="377"/>
      <c r="O51" s="377"/>
      <c r="P51" s="377"/>
      <c r="Q51" s="377"/>
      <c r="R51" s="377"/>
    </row>
    <row r="52" spans="1:46" ht="27" customHeight="1"/>
    <row r="53" spans="1:46" ht="27" customHeight="1"/>
    <row r="54" spans="1:46" ht="27" customHeight="1"/>
    <row r="55" spans="1:46" ht="27" customHeight="1"/>
    <row r="56" spans="1:46" ht="27" customHeight="1"/>
    <row r="57" spans="1:46" ht="27" customHeight="1"/>
    <row r="58" spans="1:46" ht="27" customHeight="1"/>
    <row r="59" spans="1:46" ht="27" customHeight="1"/>
    <row r="60" spans="1:46" ht="27" customHeight="1"/>
    <row r="61" spans="1:46" ht="27" customHeight="1"/>
    <row r="62" spans="1:46" ht="27" customHeight="1"/>
    <row r="63" spans="1:46" ht="27" customHeight="1"/>
    <row r="64" spans="1:46" ht="27" customHeight="1"/>
    <row r="65" ht="27" customHeight="1"/>
    <row r="66" ht="27" customHeight="1"/>
    <row r="67" ht="27" customHeight="1"/>
    <row r="68" ht="27" customHeight="1"/>
    <row r="69" ht="27" customHeight="1"/>
    <row r="70" ht="27" customHeight="1"/>
    <row r="71" ht="27" customHeight="1"/>
    <row r="72" ht="27" customHeight="1"/>
    <row r="73" ht="27" customHeight="1"/>
    <row r="74" ht="27" customHeight="1"/>
    <row r="75" ht="27" customHeight="1"/>
    <row r="76" ht="27" customHeight="1"/>
    <row r="77" ht="27" customHeight="1"/>
    <row r="78" ht="27" customHeight="1"/>
    <row r="79" ht="27" customHeight="1"/>
    <row r="80" ht="27" customHeight="1"/>
    <row r="81" ht="27" customHeight="1"/>
    <row r="82" ht="27" customHeight="1"/>
    <row r="83" ht="27" customHeight="1"/>
    <row r="84" ht="27" customHeight="1"/>
    <row r="85" ht="27" customHeight="1"/>
    <row r="86" ht="27" customHeight="1"/>
    <row r="87" ht="27" customHeight="1"/>
    <row r="88" ht="27" customHeight="1"/>
    <row r="89" ht="27" customHeight="1"/>
    <row r="90" ht="27" customHeight="1"/>
    <row r="91" ht="27" customHeight="1"/>
    <row r="92" ht="27" customHeight="1"/>
    <row r="93" ht="27" customHeight="1"/>
    <row r="94" ht="27" customHeight="1"/>
    <row r="95" ht="27" customHeight="1"/>
    <row r="96" ht="27" customHeight="1"/>
    <row r="97" ht="27" customHeight="1"/>
    <row r="98" ht="27" customHeight="1"/>
    <row r="99" ht="27" customHeight="1"/>
    <row r="100" ht="27" customHeight="1"/>
    <row r="101" ht="27" customHeight="1"/>
    <row r="102" ht="27" customHeight="1"/>
    <row r="103" ht="27" customHeight="1"/>
    <row r="104" ht="27" customHeight="1"/>
    <row r="105" ht="27" customHeight="1"/>
    <row r="106" ht="27" customHeight="1"/>
  </sheetData>
  <mergeCells count="62">
    <mergeCell ref="S15:AW15"/>
    <mergeCell ref="S16:AW18"/>
    <mergeCell ref="A45:E45"/>
    <mergeCell ref="F45:R45"/>
    <mergeCell ref="A16:B16"/>
    <mergeCell ref="F23:N23"/>
    <mergeCell ref="F24:N24"/>
    <mergeCell ref="C23:D24"/>
    <mergeCell ref="E21:N22"/>
    <mergeCell ref="C18:D18"/>
    <mergeCell ref="C21:D22"/>
    <mergeCell ref="C19:D20"/>
    <mergeCell ref="E20:P20"/>
    <mergeCell ref="F19:P19"/>
    <mergeCell ref="B30:E30"/>
    <mergeCell ref="F30:Q30"/>
    <mergeCell ref="G33:H33"/>
    <mergeCell ref="H34:I35"/>
    <mergeCell ref="C5:D6"/>
    <mergeCell ref="AF3:AG4"/>
    <mergeCell ref="F5:P5"/>
    <mergeCell ref="E6:P6"/>
    <mergeCell ref="S13:AT13"/>
    <mergeCell ref="C9:P9"/>
    <mergeCell ref="A51:R51"/>
    <mergeCell ref="A3:R3"/>
    <mergeCell ref="C4:E4"/>
    <mergeCell ref="A48:E48"/>
    <mergeCell ref="F48:R48"/>
    <mergeCell ref="A49:E50"/>
    <mergeCell ref="F49:G49"/>
    <mergeCell ref="H49:R49"/>
    <mergeCell ref="F50:R50"/>
    <mergeCell ref="A10:R12"/>
    <mergeCell ref="E7:N8"/>
    <mergeCell ref="A46:E46"/>
    <mergeCell ref="F46:R46"/>
    <mergeCell ref="A47:E47"/>
    <mergeCell ref="K34:R34"/>
    <mergeCell ref="O21:P24"/>
    <mergeCell ref="J35:R35"/>
    <mergeCell ref="D13:I13"/>
    <mergeCell ref="J13:M13"/>
    <mergeCell ref="N13:O13"/>
    <mergeCell ref="O7:P8"/>
    <mergeCell ref="K28:L28"/>
    <mergeCell ref="S45:AT50"/>
    <mergeCell ref="S5:AB6"/>
    <mergeCell ref="S7:AC8"/>
    <mergeCell ref="J36:Q37"/>
    <mergeCell ref="R36:R37"/>
    <mergeCell ref="K47:L47"/>
    <mergeCell ref="O47:R47"/>
    <mergeCell ref="A44:R44"/>
    <mergeCell ref="A39:R40"/>
    <mergeCell ref="D42:I42"/>
    <mergeCell ref="J42:M42"/>
    <mergeCell ref="N42:O42"/>
    <mergeCell ref="I43:J43"/>
    <mergeCell ref="G47:H47"/>
    <mergeCell ref="H36:I37"/>
    <mergeCell ref="C7:D8"/>
  </mergeCells>
  <phoneticPr fontId="2"/>
  <dataValidations count="1">
    <dataValidation allowBlank="1" showInputMessage="1" sqref="M28 O28 Q28" xr:uid="{D621F4E4-304D-4EBE-9D09-F509450A2013}"/>
  </dataValidations>
  <printOptions horizontalCentered="1"/>
  <pageMargins left="0.51181102362204722" right="0.51181102362204722" top="0.59055118110236227" bottom="0.59055118110236227" header="0.19685039370078741" footer="0.19685039370078741"/>
  <pageSetup paperSize="9" orientation="portrait" blackAndWhite="1" r:id="rId1"/>
  <headerFooter>
    <oddFooter>&amp;C&amp;6公益財団法人高知県観光コンベンション協会</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7192BD2B-EE15-4632-95C0-A572D8C6987E}">
          <x14:formula1>
            <xm:f>リスト用!$B$3:$B$14</xm:f>
          </x14:formula1>
          <xm:sqref>E16</xm:sqref>
        </x14:dataValidation>
        <x14:dataValidation type="list" allowBlank="1" showInputMessage="1" showErrorMessage="1" xr:uid="{1097F4A8-8ED8-43EF-BB3D-F3A4A7BA7B18}">
          <x14:formula1>
            <xm:f>リスト用!$A$3:$A$4</xm:f>
          </x14:formula1>
          <xm:sqref>C16</xm:sqref>
        </x14:dataValidation>
        <x14:dataValidation type="list" allowBlank="1" showInputMessage="1" showErrorMessage="1" xr:uid="{28A90C99-45D6-40FF-A194-72CF79C08139}">
          <x14:formula1>
            <xm:f>リスト用!$C$3:$C$33</xm:f>
          </x14:formula1>
          <xm:sqref>G16</xm:sqref>
        </x14:dataValidation>
        <x14:dataValidation type="list" allowBlank="1" showInputMessage="1" showErrorMessage="1" xr:uid="{4368CEE6-C172-4DE6-B0CB-F7105336B6B2}">
          <x14:formula1>
            <xm:f>リスト用!$H$3:$H$4</xm:f>
          </x14:formula1>
          <xm:sqref>F47 J47 N47</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リスト用</vt:lpstr>
      <vt:lpstr>申請書(様式第１号)</vt:lpstr>
      <vt:lpstr>変更申請書(様式第３号)</vt:lpstr>
      <vt:lpstr>実績報告書(様式第５号)</vt:lpstr>
      <vt:lpstr>合宿参加者名簿(1～30)</vt:lpstr>
      <vt:lpstr>合宿参加者名簿(31～)</vt:lpstr>
      <vt:lpstr>請求書(様式第９-１号)</vt:lpstr>
      <vt:lpstr>請求書(様式第９-２号)</vt:lpstr>
      <vt:lpstr>'合宿参加者名簿(1～30)'!Print_Area</vt:lpstr>
      <vt:lpstr>'合宿参加者名簿(31～)'!Print_Area</vt:lpstr>
      <vt:lpstr>'実績報告書(様式第５号)'!Print_Area</vt:lpstr>
      <vt:lpstr>'申請書(様式第１号)'!Print_Area</vt:lpstr>
      <vt:lpstr>'請求書(様式第９-１号)'!Print_Area</vt:lpstr>
      <vt:lpstr>'請求書(様式第９-２号)'!Print_Area</vt:lpstr>
      <vt:lpstr>'変更申請書(様式第３号)'!Print_Area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KVCA174</dc:creator>
  <cp:lastModifiedBy>KVCA174</cp:lastModifiedBy>
  <cp:lastPrinted>2026-05-21T02:32:32Z</cp:lastPrinted>
  <dcterms:created xsi:type="dcterms:W3CDTF">2025-12-05T06:49:11Z</dcterms:created>
  <dcterms:modified xsi:type="dcterms:W3CDTF">2026-05-21T02:39:09Z</dcterms:modified>
</cp:coreProperties>
</file>